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autoCompressPictures="0" defaultThemeVersion="124226"/>
  <mc:AlternateContent xmlns:mc="http://schemas.openxmlformats.org/markup-compatibility/2006">
    <mc:Choice Requires="x15">
      <x15ac:absPath xmlns:x15ac="http://schemas.microsoft.com/office/spreadsheetml/2010/11/ac" url="T:\Committees\Interim\2019-2020\Revenue\Meetings\January-2020\"/>
    </mc:Choice>
  </mc:AlternateContent>
  <bookViews>
    <workbookView xWindow="0" yWindow="0" windowWidth="28800" windowHeight="14010"/>
  </bookViews>
  <sheets>
    <sheet name="Using the Table" sheetId="12" r:id="rId1"/>
    <sheet name="Disabled" sheetId="21" r:id="rId2"/>
    <sheet name="General" sheetId="22" r:id="rId3"/>
    <sheet name="Seniors" sheetId="23" r:id="rId4"/>
    <sheet name="Veterans" sheetId="24" r:id="rId5"/>
    <sheet name="Other" sheetId="25" r:id="rId6"/>
    <sheet name="All" sheetId="9" r:id="rId7"/>
    <sheet name="Codebook" sheetId="13" r:id="rId8"/>
    <sheet name="Assessment Ratios" sheetId="11" r:id="rId9"/>
  </sheets>
  <definedNames>
    <definedName name="_xlnm.Print_Area" localSheetId="6">All!$A$1:$AA$282</definedName>
    <definedName name="_xlnm.Print_Area" localSheetId="1">Disabled!$A$1:$V$52</definedName>
    <definedName name="_xlnm.Print_Area" localSheetId="2">General!$A$1:$M$52</definedName>
    <definedName name="_xlnm.Print_Area" localSheetId="5">Other!$A$1:$Q$52</definedName>
    <definedName name="_xlnm.Print_Area" localSheetId="3">Seniors!$A$1:$R$52</definedName>
    <definedName name="_xlnm.Print_Area" localSheetId="4">Veterans!$A$1:$Y$112</definedName>
    <definedName name="_xlnm.Print_Titles" localSheetId="6">All!$A:$B,All!$1:$2</definedName>
    <definedName name="_xlnm.Print_Titles" localSheetId="1">Disabled!$A:$B,Disabled!$1:$2</definedName>
    <definedName name="_xlnm.Print_Titles" localSheetId="2">General!$A:$B,General!$1:$2</definedName>
    <definedName name="_xlnm.Print_Titles" localSheetId="5">Other!$A:$B,Other!$1:$2</definedName>
    <definedName name="_xlnm.Print_Titles" localSheetId="3">Seniors!$A:$B,Seniors!$1:$2</definedName>
    <definedName name="_xlnm.Print_Titles" localSheetId="4">Veterans!$A:$B,Veterans!$1:$2</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25" l="1"/>
  <c r="C27" i="25"/>
  <c r="C25" i="25"/>
  <c r="C12" i="25"/>
  <c r="C3" i="25"/>
  <c r="C98" i="24"/>
  <c r="C93" i="24"/>
  <c r="C84" i="24"/>
  <c r="C62" i="24"/>
  <c r="C61" i="24"/>
  <c r="C60" i="24"/>
  <c r="C59" i="24"/>
  <c r="C57" i="24"/>
  <c r="C42" i="24"/>
  <c r="C28" i="24"/>
  <c r="C26" i="24"/>
  <c r="C25" i="24"/>
  <c r="C24" i="24"/>
  <c r="C23" i="24"/>
  <c r="C16" i="24"/>
  <c r="C15" i="24"/>
  <c r="C12" i="24"/>
  <c r="C11" i="24"/>
  <c r="C5" i="24"/>
  <c r="C31" i="23"/>
  <c r="C30" i="23"/>
  <c r="C19" i="23"/>
  <c r="C13" i="23"/>
  <c r="C11" i="23"/>
  <c r="C10" i="23"/>
  <c r="C6" i="23"/>
  <c r="C29" i="22"/>
  <c r="C24" i="22"/>
  <c r="C19" i="22"/>
  <c r="C11" i="22"/>
  <c r="C4" i="22"/>
  <c r="C3" i="22"/>
  <c r="C34" i="21" l="1"/>
  <c r="C33" i="21"/>
  <c r="C26" i="21"/>
  <c r="C23" i="21"/>
  <c r="C12" i="21"/>
  <c r="C8" i="21"/>
  <c r="C7" i="21"/>
  <c r="C6" i="21"/>
  <c r="C5" i="21"/>
  <c r="D71" i="9" l="1"/>
  <c r="D72" i="9" l="1"/>
  <c r="D219" i="9" l="1"/>
  <c r="D217" i="9"/>
  <c r="D216" i="9"/>
  <c r="D215" i="9"/>
  <c r="D203" i="9"/>
  <c r="D200" i="9"/>
  <c r="D168" i="9"/>
  <c r="D166" i="9"/>
  <c r="D165" i="9"/>
  <c r="D152" i="9"/>
  <c r="D151" i="9"/>
  <c r="D150" i="9"/>
  <c r="D149" i="9"/>
  <c r="D148" i="9"/>
  <c r="D147" i="9"/>
  <c r="D145" i="9"/>
  <c r="D144" i="9"/>
  <c r="D131" i="9"/>
  <c r="D119" i="9"/>
  <c r="D107" i="9"/>
  <c r="D14" i="9" l="1"/>
  <c r="D12" i="9"/>
  <c r="D8" i="9"/>
  <c r="D6" i="9"/>
  <c r="D5" i="9"/>
  <c r="D57" i="9" l="1"/>
  <c r="D56" i="9"/>
  <c r="D18" i="9" l="1"/>
  <c r="D17" i="9"/>
  <c r="D244" i="9" l="1"/>
  <c r="D85" i="9"/>
  <c r="D68" i="9"/>
  <c r="D67" i="9"/>
  <c r="D66" i="9"/>
  <c r="D61" i="9"/>
  <c r="D29" i="9"/>
  <c r="D58" i="9"/>
  <c r="D55" i="9"/>
  <c r="D54" i="9"/>
  <c r="D28" i="9"/>
  <c r="D33" i="9"/>
  <c r="D32" i="9"/>
  <c r="D36" i="9"/>
  <c r="D27" i="9"/>
  <c r="B17" i="11"/>
</calcChain>
</file>

<file path=xl/sharedStrings.xml><?xml version="1.0" encoding="utf-8"?>
<sst xmlns="http://schemas.openxmlformats.org/spreadsheetml/2006/main" count="11241" uniqueCount="1155">
  <si>
    <r>
      <rPr>
        <b/>
        <u/>
        <sz val="10"/>
        <rFont val="Arial"/>
        <family val="2"/>
      </rPr>
      <t xml:space="preserve">Program Name: </t>
    </r>
    <r>
      <rPr>
        <sz val="10"/>
        <rFont val="Arial"/>
        <family val="2"/>
      </rPr>
      <t xml:space="preserve">Program names are often shortened in this summary table. Parentheses or slight changes in program names are used to clarify each row in the table for programs that have multiple ways to qualify for tax relief (i.e., based on disability or age) or calculate benefits differently for different groups (i.e., $10,000 exemption under age 65; $20,000 exemption for 65+). For the official program name, see </t>
    </r>
    <r>
      <rPr>
        <i/>
        <sz val="10"/>
        <rFont val="Arial"/>
        <family val="2"/>
      </rPr>
      <t>Significant Features of the Property Tax</t>
    </r>
    <r>
      <rPr>
        <sz val="10"/>
        <rFont val="Arial"/>
        <family val="2"/>
      </rPr>
      <t>.</t>
    </r>
  </si>
  <si>
    <r>
      <rPr>
        <b/>
        <u/>
        <sz val="10"/>
        <rFont val="Arial"/>
        <family val="2"/>
      </rPr>
      <t>Exemption/Credit</t>
    </r>
    <r>
      <rPr>
        <b/>
        <sz val="10"/>
        <rFont val="Arial"/>
        <family val="2"/>
      </rPr>
      <t>: </t>
    </r>
    <r>
      <rPr>
        <sz val="10"/>
        <rFont val="Arial"/>
        <family val="2"/>
      </rPr>
      <t xml:space="preserve">This variable explains how tax relief is calculated. 
</t>
    </r>
    <r>
      <rPr>
        <u/>
        <sz val="10"/>
        <rFont val="Arial"/>
        <family val="2"/>
      </rPr>
      <t>$ Exemption</t>
    </r>
    <r>
      <rPr>
        <sz val="10"/>
        <rFont val="Arial"/>
        <family val="2"/>
      </rPr>
      <t xml:space="preserve">: These programs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are expressed in terms of market values using information on state assessment ratios (See note below).
</t>
    </r>
    <r>
      <rPr>
        <u/>
        <sz val="10"/>
        <rFont val="Arial"/>
        <family val="2"/>
      </rPr>
      <t>$ Credit</t>
    </r>
    <r>
      <rPr>
        <sz val="10"/>
        <rFont val="Arial"/>
        <family val="2"/>
      </rPr>
      <t xml:space="preserve">: These programs reduce the tax bill by a certain dollar amount, and are credited after the tax rate has already been applied. 
</t>
    </r>
    <r>
      <rPr>
        <u/>
        <sz val="10"/>
        <rFont val="Arial"/>
        <family val="2"/>
      </rPr>
      <t>% Exemption</t>
    </r>
    <r>
      <rPr>
        <sz val="10"/>
        <rFont val="Arial"/>
        <family val="2"/>
      </rPr>
      <t xml:space="preserve">: These programs reduce the value of a property for tax purposes by a given percentage, which then reduces the tax bill once the tax rate is applied. 
</t>
    </r>
    <r>
      <rPr>
        <u/>
        <sz val="10"/>
        <rFont val="Arial"/>
        <family val="2"/>
      </rPr>
      <t>% Credit</t>
    </r>
    <r>
      <rPr>
        <sz val="10"/>
        <rFont val="Arial"/>
        <family val="2"/>
      </rPr>
      <t xml:space="preserve">: These programs reduce the tax bill by a given percentage.
</t>
    </r>
    <r>
      <rPr>
        <u/>
        <sz val="10"/>
        <rFont val="Arial"/>
        <family val="2"/>
      </rPr>
      <t>Tied to Disability</t>
    </r>
    <r>
      <rPr>
        <sz val="10"/>
        <rFont val="Arial"/>
        <family val="2"/>
      </rPr>
      <t xml:space="preserve">: The amount of tax relief provided under these programs varies depending on the severity of an applicant’s disability. For example, a program might provide a $20,000 exemption for applicants with a disability rating of at least 10 percent and a $50,000 exemption for applicants that are totally disabled. A brief explanation is provided in the “Notes on Other Criteria” field.
</t>
    </r>
    <r>
      <rPr>
        <u/>
        <sz val="10"/>
        <rFont val="Arial"/>
        <family val="2"/>
      </rPr>
      <t>Local Option</t>
    </r>
    <r>
      <rPr>
        <sz val="10"/>
        <rFont val="Arial"/>
        <family val="2"/>
      </rPr>
      <t xml:space="preserve">: Local governments determine the amount of tax relief provided under these programs.
</t>
    </r>
    <r>
      <rPr>
        <u/>
        <sz val="10"/>
        <rFont val="Arial"/>
        <family val="2"/>
      </rPr>
      <t>Other</t>
    </r>
    <r>
      <rPr>
        <sz val="10"/>
        <rFont val="Arial"/>
        <family val="2"/>
      </rPr>
      <t xml:space="preserve">: These programs provide tax relief in a manner that does not fall into one of the above categories. A brief explanation is provided in the “Notes on Other Criteria” field.
</t>
    </r>
    <r>
      <rPr>
        <u/>
        <sz val="10"/>
        <rFont val="Arial"/>
        <family val="2"/>
      </rPr>
      <t>*NOTE</t>
    </r>
    <r>
      <rPr>
        <sz val="10"/>
        <rFont val="Arial"/>
        <family val="2"/>
      </rPr>
      <t>: Property tax exemption programs often reduce the assessed value of eligible properties, which makes it difficult to compare exemption amounts across states due to differences in assessment ratios (i.e., the fraction of market value used to establish a property’s assessed value). For programs that reduce a property’s assessed value, the summary table divides this amount by the state’s statutory assessment ratio for residential property. For example, Georgia’s General Homestead Exemption reduces the assessed value by $2,000 for eligible properties, which is roughly equal to a $5,000 reduction in market value since Georgia has a 40 percent assessment ratio for non-agricultural property: (2,000 / 0.4) = 5,000. The assessment ratios used for each state are shown in the spreadsheet labeled “Assessment Ratios.”</t>
    </r>
  </si>
  <si>
    <t xml:space="preserve"> </t>
  </si>
  <si>
    <r>
      <rPr>
        <b/>
        <u/>
        <sz val="10"/>
        <rFont val="Arial"/>
        <family val="2"/>
      </rPr>
      <t>Age</t>
    </r>
    <r>
      <rPr>
        <b/>
        <sz val="10"/>
        <rFont val="Arial"/>
        <family val="2"/>
      </rPr>
      <t xml:space="preserve">: </t>
    </r>
    <r>
      <rPr>
        <sz val="10"/>
        <rFont val="Arial"/>
        <family val="2"/>
      </rPr>
      <t>This variable lists the minimum age for eligibility for the tax relief program.</t>
    </r>
  </si>
  <si>
    <r>
      <rPr>
        <b/>
        <u/>
        <sz val="10"/>
        <rFont val="Arial"/>
        <family val="2"/>
      </rPr>
      <t>Income Ceiling</t>
    </r>
    <r>
      <rPr>
        <b/>
        <sz val="10"/>
        <rFont val="Arial"/>
        <family val="2"/>
      </rPr>
      <t>:</t>
    </r>
    <r>
      <rPr>
        <sz val="10"/>
        <rFont val="Arial"/>
        <family val="2"/>
      </rPr>
      <t> This variable lists the maximum household income for eligibility under the tax relief program. In some states, the income ceiling varies depending on household size or whether or not an applicant is married. In these cases, the table shows the income ceiling for married households or 4-person households, with a fuller explanation of the income ceiling in the “Notes on Other Criteria” field. Some programs use a relative income measure for eligibility (i.e., 150% of poverty level); these income ceilings are converted to dollar figures for the appropriate year, with an explanation in the “Notes on Other Criteria” field.</t>
    </r>
  </si>
  <si>
    <r>
      <rPr>
        <b/>
        <u/>
        <sz val="10"/>
        <rFont val="Arial"/>
        <family val="2"/>
      </rPr>
      <t>Veteran Status</t>
    </r>
    <r>
      <rPr>
        <b/>
        <sz val="10"/>
        <rFont val="Arial"/>
        <family val="2"/>
      </rPr>
      <t xml:space="preserve">: </t>
    </r>
    <r>
      <rPr>
        <sz val="10"/>
        <rFont val="Arial"/>
        <family val="2"/>
      </rPr>
      <t xml:space="preserve">This variable describes eligibility criteria for programs for veterans. Programs for veterans typically require honorable discharge.
</t>
    </r>
    <r>
      <rPr>
        <u/>
        <sz val="10"/>
        <rFont val="Arial"/>
        <family val="2"/>
      </rPr>
      <t>All</t>
    </r>
    <r>
      <rPr>
        <sz val="10"/>
        <rFont val="Arial"/>
        <family val="2"/>
      </rPr>
      <t xml:space="preserve">: These programs are for all veterans.
</t>
    </r>
    <r>
      <rPr>
        <u/>
        <sz val="10"/>
        <rFont val="Arial"/>
        <family val="2"/>
      </rPr>
      <t>Warzone</t>
    </r>
    <r>
      <rPr>
        <sz val="10"/>
        <rFont val="Arial"/>
        <family val="2"/>
      </rPr>
      <t xml:space="preserve">: These programs are for veterans that have served in a warzone or armed conflict.
</t>
    </r>
    <r>
      <rPr>
        <u/>
        <sz val="10"/>
        <rFont val="Arial"/>
        <family val="2"/>
      </rPr>
      <t>Disabled Vets</t>
    </r>
    <r>
      <rPr>
        <sz val="10"/>
        <rFont val="Arial"/>
        <family val="2"/>
      </rPr>
      <t xml:space="preserve">: These programs are for veterans with service-connected disabilities.
</t>
    </r>
    <r>
      <rPr>
        <u/>
        <sz val="10"/>
        <rFont val="Arial"/>
        <family val="2"/>
      </rPr>
      <t>Spouse Killed</t>
    </r>
    <r>
      <rPr>
        <sz val="10"/>
        <rFont val="Arial"/>
        <family val="2"/>
      </rPr>
      <t xml:space="preserve">: These programs are for widows and widowers of members of the armed forces who were killed in active duty. Widows who have remarried are typically ineligible for these programs.
</t>
    </r>
    <r>
      <rPr>
        <u/>
        <sz val="10"/>
        <rFont val="Arial"/>
        <family val="2"/>
      </rPr>
      <t>Other</t>
    </r>
    <r>
      <rPr>
        <sz val="10"/>
        <rFont val="Arial"/>
        <family val="2"/>
      </rPr>
      <t>: These programs provide relief to veterans, but do not fit into one of the above categories. A brief explanation is provided in the “Notes on Other Criteria” field.</t>
    </r>
  </si>
  <si>
    <r>
      <rPr>
        <b/>
        <u/>
        <sz val="10"/>
        <rFont val="Arial"/>
        <family val="2"/>
      </rPr>
      <t>Other Criteria</t>
    </r>
    <r>
      <rPr>
        <b/>
        <sz val="10"/>
        <rFont val="Arial"/>
        <family val="2"/>
      </rPr>
      <t xml:space="preserve">: </t>
    </r>
    <r>
      <rPr>
        <sz val="10"/>
        <rFont val="Arial"/>
        <family val="2"/>
      </rPr>
      <t>These programs have other significant eligibility criteria unrelated to age, income, disability, or veteran status. This includes limits on an applicant’s property value or wealth, requirements that the applicant has owned the home or lived in the state for specific time period, and other important criteria. The “Notes on Other Criteria” field provides a brief explanation of these other criteria.</t>
    </r>
  </si>
  <si>
    <r>
      <rPr>
        <b/>
        <u/>
        <sz val="10"/>
        <rFont val="Arial"/>
        <family val="2"/>
      </rPr>
      <t>Disability</t>
    </r>
    <r>
      <rPr>
        <b/>
        <sz val="10"/>
        <rFont val="Arial"/>
        <family val="2"/>
      </rPr>
      <t xml:space="preserve">: </t>
    </r>
    <r>
      <rPr>
        <sz val="10"/>
        <rFont val="Arial"/>
        <family val="2"/>
      </rPr>
      <t xml:space="preserve">These programs typically have a list of multiple disabling conditions, and applicants must meet one of the criteria.
</t>
    </r>
    <r>
      <rPr>
        <u/>
        <sz val="10"/>
        <rFont val="Arial"/>
        <family val="2"/>
      </rPr>
      <t>Totally disabled (T)</t>
    </r>
    <r>
      <rPr>
        <sz val="10"/>
        <rFont val="Arial"/>
        <family val="2"/>
      </rPr>
      <t xml:space="preserve">: These programs are for permanently and totally disabled individuals.
</t>
    </r>
    <r>
      <rPr>
        <u/>
        <sz val="10"/>
        <rFont val="Arial"/>
        <family val="2"/>
      </rPr>
      <t>Partially disabled (P)</t>
    </r>
    <r>
      <rPr>
        <sz val="10"/>
        <rFont val="Arial"/>
        <family val="2"/>
      </rPr>
      <t xml:space="preserve">: These programs are for partially disabled individuals. The column lists the minimum disability rating for the program.
</t>
    </r>
    <r>
      <rPr>
        <u/>
        <sz val="10"/>
        <rFont val="Arial"/>
        <family val="2"/>
      </rPr>
      <t>Blind (Bl)</t>
    </r>
    <r>
      <rPr>
        <sz val="10"/>
        <rFont val="Arial"/>
        <family val="2"/>
      </rPr>
      <t xml:space="preserve">: These programs are for blind individuals
</t>
    </r>
    <r>
      <rPr>
        <u/>
        <sz val="10"/>
        <rFont val="Arial"/>
        <family val="2"/>
      </rPr>
      <t>Loss of limbs (LL)</t>
    </r>
    <r>
      <rPr>
        <sz val="10"/>
        <rFont val="Arial"/>
        <family val="2"/>
      </rPr>
      <t xml:space="preserve">: These programs are for individuals who are disabled due to a loss of limbs. The specific criteria for these programs vary considerably across states; they may require the loss of one limb, loss of two limbs, loss of both legs, etc. This category does not distinguish between these varying criteria, and the category may also include programs for amputees and individuals confined to a wheelchair.
</t>
    </r>
    <r>
      <rPr>
        <u/>
        <sz val="10"/>
        <rFont val="Arial"/>
        <family val="2"/>
      </rPr>
      <t>Paralysis (Par)</t>
    </r>
    <r>
      <rPr>
        <sz val="10"/>
        <rFont val="Arial"/>
        <family val="2"/>
      </rPr>
      <t xml:space="preserve">: This category includes paraplegics, individuals with spinal cord injuries, and individuals confined to a wheelchair.
</t>
    </r>
    <r>
      <rPr>
        <u/>
        <sz val="10"/>
        <rFont val="Arial"/>
        <family val="2"/>
      </rPr>
      <t>Other (O)</t>
    </r>
    <r>
      <rPr>
        <sz val="10"/>
        <rFont val="Arial"/>
        <family val="2"/>
      </rPr>
      <t>: This includes any other specified conditions. A brief explanation is provided in the “Notes on Other Criteria” field.</t>
    </r>
  </si>
  <si>
    <r>
      <rPr>
        <b/>
        <u/>
        <sz val="10"/>
        <rFont val="Arial"/>
        <family val="2"/>
      </rPr>
      <t>Benefits Continue for Surviving Spouses</t>
    </r>
    <r>
      <rPr>
        <b/>
        <sz val="10"/>
        <rFont val="Arial"/>
        <family val="2"/>
      </rPr>
      <t xml:space="preserve">: </t>
    </r>
    <r>
      <rPr>
        <sz val="10"/>
        <rFont val="Arial"/>
        <family val="2"/>
      </rPr>
      <t xml:space="preserve">These programs allow for the continuation of tax relief for widows and widowers of individuals who had met the program’s criteria related to veteran-status, disability, or age. The surviving spouse must meet other eligibility criteria, such as income ceilings. </t>
    </r>
  </si>
  <si>
    <r>
      <rPr>
        <b/>
        <u/>
        <sz val="10"/>
        <rFont val="Arial"/>
        <family val="2"/>
      </rPr>
      <t>Benefit for Surviving Spouses at Lower Age</t>
    </r>
    <r>
      <rPr>
        <b/>
        <sz val="10"/>
        <rFont val="Arial"/>
        <family val="2"/>
      </rPr>
      <t xml:space="preserve">: </t>
    </r>
    <r>
      <rPr>
        <sz val="10"/>
        <rFont val="Arial"/>
        <family val="2"/>
      </rPr>
      <t>These tax relief programs for seniors lower or completely waive the age requirement for surviving spouses. The lower age criteria for surviving spouses is noted in the right-hand column ("N/A" means that the age criteria has been waived). For example, Alaska's Exemption for Senior Citizens normally requires that homeowners are at least 65 years old, but allows for the continuation of benefits at a reduced age of 60 for widows/widowers whose deceased spouse had previously received the exemption. Under this program, if there was a couple with a 66 year old husband who had qualified for the exemption before his death, then his 62 year old widow would be eligible to continue receiving the exemption.</t>
    </r>
  </si>
  <si>
    <r>
      <rPr>
        <b/>
        <u/>
        <sz val="10"/>
        <rFont val="Arial"/>
        <family val="2"/>
      </rPr>
      <t>Type of Taxes Reduced</t>
    </r>
    <r>
      <rPr>
        <b/>
        <sz val="10"/>
        <rFont val="Arial"/>
        <family val="2"/>
      </rPr>
      <t xml:space="preserve">: </t>
    </r>
    <r>
      <rPr>
        <sz val="10"/>
        <rFont val="Arial"/>
        <family val="2"/>
      </rPr>
      <t xml:space="preserve">Some programs specify that the tax relief is only for certain types of property taxes, such as school taxes, and not for applicants’ entire tax bill. Note that the majority of programs do not specify the type of property taxes affected, which implies that the program covers all property taxes. Some caution should be used with this field, because it is possible that some programs that do not specify the type of taxes reduced actually are applied to only some types of property taxes.
</t>
    </r>
    <r>
      <rPr>
        <u/>
        <sz val="10"/>
        <rFont val="Arial"/>
        <family val="2"/>
      </rPr>
      <t>County</t>
    </r>
    <r>
      <rPr>
        <sz val="10"/>
        <rFont val="Arial"/>
        <family val="2"/>
      </rPr>
      <t xml:space="preserve">: Program reduces county taxes only.
</t>
    </r>
    <r>
      <rPr>
        <u/>
        <sz val="10"/>
        <rFont val="Arial"/>
        <family val="2"/>
      </rPr>
      <t>Local</t>
    </r>
    <r>
      <rPr>
        <sz val="10"/>
        <rFont val="Arial"/>
        <family val="2"/>
      </rPr>
      <t xml:space="preserve">: Program reduces local property taxes only; typically meaning it does not cover state property taxes.
</t>
    </r>
    <r>
      <rPr>
        <u/>
        <sz val="10"/>
        <rFont val="Arial"/>
        <family val="2"/>
      </rPr>
      <t>Municipal</t>
    </r>
    <r>
      <rPr>
        <sz val="10"/>
        <rFont val="Arial"/>
        <family val="2"/>
      </rPr>
      <t xml:space="preserve">: Program reduces municipal and town taxes only.
</t>
    </r>
    <r>
      <rPr>
        <u/>
        <sz val="10"/>
        <rFont val="Arial"/>
        <family val="2"/>
      </rPr>
      <t>School</t>
    </r>
    <r>
      <rPr>
        <sz val="10"/>
        <rFont val="Arial"/>
        <family val="2"/>
      </rPr>
      <t xml:space="preserve">: Program reduces school taxes only.
</t>
    </r>
    <r>
      <rPr>
        <u/>
        <sz val="10"/>
        <rFont val="Arial"/>
        <family val="2"/>
      </rPr>
      <t>Special assessment</t>
    </r>
    <r>
      <rPr>
        <sz val="10"/>
        <rFont val="Arial"/>
        <family val="2"/>
      </rPr>
      <t xml:space="preserve">: Program reduces special assessments only.
</t>
    </r>
    <r>
      <rPr>
        <u/>
        <sz val="10"/>
        <rFont val="Arial"/>
        <family val="2"/>
      </rPr>
      <t>State</t>
    </r>
    <r>
      <rPr>
        <sz val="10"/>
        <rFont val="Arial"/>
        <family val="2"/>
      </rPr>
      <t xml:space="preserve">: Program only reduces property taxes collected by the state government.
</t>
    </r>
    <r>
      <rPr>
        <u/>
        <sz val="10"/>
        <rFont val="Arial"/>
        <family val="2"/>
      </rPr>
      <t>Other</t>
    </r>
    <r>
      <rPr>
        <sz val="10"/>
        <rFont val="Arial"/>
        <family val="2"/>
      </rPr>
      <t xml:space="preserve">: Program specifically reduces another type of property taxes. A brief explanation is provided in the “Notes on Benefit” field.
</t>
    </r>
    <r>
      <rPr>
        <u/>
        <sz val="10"/>
        <rFont val="Arial"/>
        <family val="2"/>
      </rPr>
      <t>Excl</t>
    </r>
    <r>
      <rPr>
        <sz val="10"/>
        <rFont val="Arial"/>
        <family val="2"/>
      </rPr>
      <t xml:space="preserve">: Some programs specify that they do not cover certain types of taxes. The types of property taxes that are excluded under the program are noted by “Excl.” </t>
    </r>
  </si>
  <si>
    <r>
      <rPr>
        <b/>
        <u/>
        <sz val="10"/>
        <rFont val="Arial"/>
        <family val="2"/>
      </rPr>
      <t>Gov’t Bearing Tax Loss</t>
    </r>
    <r>
      <rPr>
        <b/>
        <sz val="10"/>
        <rFont val="Arial"/>
        <family val="2"/>
      </rPr>
      <t xml:space="preserve">: </t>
    </r>
    <r>
      <rPr>
        <sz val="10"/>
        <rFont val="Arial"/>
        <family val="2"/>
      </rPr>
      <t xml:space="preserve">This field specifies whether the reduction in property taxes is borne entirely by local governments, whether state governments reimburse localities entirely for their tax loss, or whether the revenue loss is shared.
</t>
    </r>
    <r>
      <rPr>
        <u/>
        <sz val="10"/>
        <rFont val="Arial"/>
        <family val="2"/>
      </rPr>
      <t>Local</t>
    </r>
    <r>
      <rPr>
        <sz val="10"/>
        <rFont val="Arial"/>
        <family val="2"/>
      </rPr>
      <t xml:space="preserve">: Local governments absorb all of the tax loss under these programs, or pay for the relief by raising the local tax rate.
</t>
    </r>
    <r>
      <rPr>
        <u/>
        <sz val="10"/>
        <rFont val="Arial"/>
        <family val="2"/>
      </rPr>
      <t>State</t>
    </r>
    <r>
      <rPr>
        <sz val="10"/>
        <rFont val="Arial"/>
        <family val="2"/>
      </rPr>
      <t xml:space="preserve">: State governments completely reimburse localities for their tax loss under these programs, or states bear the revenue loss themselves (such as under a state income tax credit).
</t>
    </r>
    <r>
      <rPr>
        <u/>
        <sz val="10"/>
        <rFont val="Arial"/>
        <family val="2"/>
      </rPr>
      <t>Shared</t>
    </r>
    <r>
      <rPr>
        <sz val="10"/>
        <rFont val="Arial"/>
        <family val="2"/>
      </rPr>
      <t>: State and local governments share the revenue loss under these programs.</t>
    </r>
  </si>
  <si>
    <r>
      <rPr>
        <b/>
        <u/>
        <sz val="10"/>
        <rFont val="Arial"/>
        <family val="2"/>
      </rPr>
      <t>How is Benefit Disbursed</t>
    </r>
    <r>
      <rPr>
        <b/>
        <sz val="10"/>
        <rFont val="Arial"/>
        <family val="2"/>
      </rPr>
      <t xml:space="preserve">: </t>
    </r>
    <r>
      <rPr>
        <sz val="10"/>
        <rFont val="Arial"/>
        <family val="2"/>
      </rPr>
      <t xml:space="preserve">This field describes how the property owner receives the benefit. The information in this field largely overlaps with the field specifying the type of the exemption/credit, but not entirely since some programs disburse benefits as an income tax credit or rebate check despite calculating the benefit using a property tax exemption or credit formula.
</t>
    </r>
    <r>
      <rPr>
        <u/>
        <sz val="10"/>
        <rFont val="Arial"/>
        <family val="2"/>
      </rPr>
      <t>Prop Tax Exempt.</t>
    </r>
    <r>
      <rPr>
        <sz val="10"/>
        <rFont val="Arial"/>
        <family val="2"/>
      </rPr>
      <t xml:space="preserve">: These programs provide an exemption that reduces the value of the property for tax purposes.
</t>
    </r>
    <r>
      <rPr>
        <u/>
        <sz val="10"/>
        <rFont val="Arial"/>
        <family val="2"/>
      </rPr>
      <t>Prop Tax Credit</t>
    </r>
    <r>
      <rPr>
        <sz val="10"/>
        <rFont val="Arial"/>
        <family val="2"/>
      </rPr>
      <t xml:space="preserve">: These programs provide a credit to the owner’s property tax bill.
</t>
    </r>
    <r>
      <rPr>
        <u/>
        <sz val="10"/>
        <rFont val="Arial"/>
        <family val="2"/>
      </rPr>
      <t>Income Tax Credit</t>
    </r>
    <r>
      <rPr>
        <sz val="10"/>
        <rFont val="Arial"/>
        <family val="2"/>
      </rPr>
      <t xml:space="preserve">: These programs allow the owner to claim the benefit against their income tax bill, but are considered to be property tax relief programs.
</t>
    </r>
    <r>
      <rPr>
        <u/>
        <sz val="10"/>
        <rFont val="Arial"/>
        <family val="2"/>
      </rPr>
      <t>Rebate Check</t>
    </r>
    <r>
      <rPr>
        <sz val="10"/>
        <rFont val="Arial"/>
        <family val="2"/>
      </rPr>
      <t xml:space="preserve">: These programs provide a direct payment to the taxpayer, typically through a rebate check.
</t>
    </r>
    <r>
      <rPr>
        <u/>
        <sz val="10"/>
        <rFont val="Arial"/>
        <family val="2"/>
      </rPr>
      <t>Other</t>
    </r>
    <r>
      <rPr>
        <sz val="10"/>
        <rFont val="Arial"/>
        <family val="2"/>
      </rPr>
      <t>: These programs disburse benefits in some other manner. A brief explanation is provided in the “Notes on Benefit” field.</t>
    </r>
  </si>
  <si>
    <r>
      <rPr>
        <b/>
        <u/>
        <sz val="10"/>
        <rFont val="Arial"/>
        <family val="2"/>
      </rPr>
      <t>Local Options</t>
    </r>
    <r>
      <rPr>
        <b/>
        <sz val="10"/>
        <rFont val="Arial"/>
        <family val="2"/>
      </rPr>
      <t xml:space="preserve">: </t>
    </r>
    <r>
      <rPr>
        <sz val="10"/>
        <rFont val="Arial"/>
        <family val="2"/>
      </rPr>
      <t xml:space="preserve">These fields describe whether or not there is a local government option to provide tax relief under the program, and whether local governments have authority to change benefits or eligibility criteria under the program.
</t>
    </r>
    <r>
      <rPr>
        <u/>
        <sz val="10"/>
        <rFont val="Arial"/>
        <family val="2"/>
      </rPr>
      <t>Program Adoption (Adpt.)</t>
    </r>
    <r>
      <rPr>
        <sz val="10"/>
        <rFont val="Arial"/>
        <family val="2"/>
      </rPr>
      <t xml:space="preserve">: If “Yes” is specified, then local governments have the option of whether to adopt the program, either by opting into the program or opting out. If this field is blank, then local governments are required to provide tax relief under the program.
</t>
    </r>
    <r>
      <rPr>
        <u/>
        <sz val="10"/>
        <rFont val="Arial"/>
        <family val="2"/>
      </rPr>
      <t>Benefit Levels (Ben.)</t>
    </r>
    <r>
      <rPr>
        <sz val="10"/>
        <rFont val="Arial"/>
        <family val="2"/>
      </rPr>
      <t xml:space="preserve">: This field describes whether local governments are allowed to increase or decrease the level of benefits provided under the program, which are noted in this field with “Inc.” and “Dec.” respectively. If localities can increase or decrease benefits under the program, then “Both” is noted in the field. If this field is blank, then localities are required to provide a certain level of benefits under the program.
</t>
    </r>
    <r>
      <rPr>
        <u/>
        <sz val="10"/>
        <rFont val="Arial"/>
        <family val="2"/>
      </rPr>
      <t>Eligibility Criteria (Elig.)</t>
    </r>
    <r>
      <rPr>
        <sz val="10"/>
        <rFont val="Arial"/>
        <family val="2"/>
      </rPr>
      <t>: This field describes whether local governments are allowed to change eligibility criteria for the program. "Inc." means localities can expand eligibility; for example, the number of eligible homeowners would increase if a locality chose a higher income ceiling or lower age threshold.  "Dec." means localities can reduce eligibility; for example,  the number of eligible homeowners would decrease if a locality chose a lower income ceiling or a higher age threshold. "Both" means that localities can both expand or reduce eligibility under the program. If this field is blank, then localities cannot change eligibility criteria.</t>
    </r>
  </si>
  <si>
    <r>
      <rPr>
        <b/>
        <u/>
        <sz val="10"/>
        <rFont val="Arial"/>
        <family val="2"/>
      </rPr>
      <t>Cannot Also Claim the Following Programs</t>
    </r>
    <r>
      <rPr>
        <b/>
        <sz val="10"/>
        <rFont val="Arial"/>
        <family val="2"/>
      </rPr>
      <t xml:space="preserve">: </t>
    </r>
    <r>
      <rPr>
        <sz val="10"/>
        <rFont val="Arial"/>
        <family val="2"/>
      </rPr>
      <t>Some states restrict the number of tax relief programs that can be claimed by an applicant. This field lists programs that an applicant cannot apply for once they claim benefits under a given program. For example, veterans who claim the $175,000 exemption under Tennessee’s Property Tax Relief for Disabled Veterans program (TN102) cannot also claim a $25,000 exemption under the Property Tax Relief for the Disabled program (TN101) even though they would meet the criteria for the latter program.</t>
    </r>
  </si>
  <si>
    <r>
      <rPr>
        <b/>
        <u/>
        <sz val="10"/>
        <rFont val="Arial"/>
        <family val="2"/>
      </rPr>
      <t>Notes on Benefit</t>
    </r>
    <r>
      <rPr>
        <b/>
        <sz val="10"/>
        <rFont val="Arial"/>
        <family val="2"/>
      </rPr>
      <t xml:space="preserve">: </t>
    </r>
    <r>
      <rPr>
        <sz val="10"/>
        <rFont val="Arial"/>
        <family val="2"/>
      </rPr>
      <t xml:space="preserve">This field provides notes on important characteristics of benefits provided under a program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t>
    </r>
  </si>
  <si>
    <r>
      <rPr>
        <b/>
        <u/>
        <sz val="10"/>
        <rFont val="Arial"/>
        <family val="2"/>
      </rPr>
      <t>Notes on Other Criteria</t>
    </r>
    <r>
      <rPr>
        <b/>
        <sz val="10"/>
        <rFont val="Arial"/>
        <family val="2"/>
      </rPr>
      <t xml:space="preserve">: </t>
    </r>
    <r>
      <rPr>
        <sz val="10"/>
        <rFont val="Arial"/>
        <family val="2"/>
      </rPr>
      <t xml:space="preserve">This field provides notes on significant eligibility criteria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 </t>
    </r>
  </si>
  <si>
    <t>Summary Table on Exemptions and Credits</t>
  </si>
  <si>
    <t xml:space="preserve">Homestead exemptions and property tax credits are common ways for states to ease the tax burden on homeowners. Many states have multiple programs, with different levels of benefits available depending on the age, veteran status, and other characteristics of the taxpayer. </t>
  </si>
  <si>
    <t>This summary table covers five categories of property tax exemption and credit programs in separate spreadsheets:</t>
  </si>
  <si>
    <r>
      <rPr>
        <sz val="10"/>
        <rFont val="Arial"/>
        <family val="2"/>
      </rPr>
      <t xml:space="preserve">   </t>
    </r>
    <r>
      <rPr>
        <b/>
        <sz val="10"/>
        <rFont val="Arial"/>
        <family val="2"/>
      </rPr>
      <t xml:space="preserve">3) </t>
    </r>
    <r>
      <rPr>
        <b/>
        <u/>
        <sz val="10"/>
        <color rgb="FF0000FF"/>
        <rFont val="Arial"/>
        <family val="2"/>
      </rPr>
      <t>Seniors</t>
    </r>
    <r>
      <rPr>
        <b/>
        <sz val="10"/>
        <rFont val="Arial"/>
        <family val="2"/>
      </rPr>
      <t>:</t>
    </r>
    <r>
      <rPr>
        <sz val="10"/>
        <rFont val="Arial"/>
        <family val="2"/>
      </rPr>
      <t xml:space="preserve"> Property tax relief for elderly homeowners.</t>
    </r>
  </si>
  <si>
    <r>
      <rPr>
        <b/>
        <u/>
        <sz val="10"/>
        <rFont val="Arial"/>
        <family val="2"/>
      </rPr>
      <t>How Property Tax Exemptions and Credits Work</t>
    </r>
    <r>
      <rPr>
        <sz val="10"/>
        <rFont val="Arial"/>
        <family val="2"/>
      </rPr>
      <t xml:space="preserve">
</t>
    </r>
    <r>
      <rPr>
        <b/>
        <sz val="10"/>
        <rFont val="Arial"/>
        <family val="2"/>
      </rPr>
      <t>Property tax exemptions</t>
    </r>
    <r>
      <rPr>
        <sz val="10"/>
        <rFont val="Arial"/>
        <family val="2"/>
      </rPr>
      <t xml:space="preserve">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in this table have been expressed in terms of market values to allow for meaningful comparisons across states; this is done by dividing property tax exemptions expressed in terms of assessed values by the state’s statutory assessment ratio for residential property.
</t>
    </r>
    <r>
      <rPr>
        <b/>
        <sz val="10"/>
        <rFont val="Arial"/>
        <family val="2"/>
      </rPr>
      <t>Property tax credits</t>
    </r>
    <r>
      <rPr>
        <sz val="10"/>
        <rFont val="Arial"/>
        <family val="2"/>
      </rPr>
      <t xml:space="preserve"> reduce the tax bill itself by a certain amount. For example, a $500 credit reduces the tax bill by $500 regardless of the tax rate.</t>
    </r>
  </si>
  <si>
    <t>Additional Resources</t>
  </si>
  <si>
    <r>
      <t xml:space="preserve">The summary tables in this file are based on information drawn from the Lincoln Institute of Land Policy’s </t>
    </r>
    <r>
      <rPr>
        <i/>
        <sz val="10"/>
        <rFont val="Arial"/>
        <family val="2"/>
      </rPr>
      <t>Significant Features of the Property Tax</t>
    </r>
    <r>
      <rPr>
        <sz val="10"/>
        <rFont val="Arial"/>
        <family val="2"/>
      </rPr>
      <t xml:space="preserve"> database. Two related resources can be accessed on the Lincoln Institute’s website: </t>
    </r>
  </si>
  <si>
    <r>
      <rPr>
        <b/>
        <sz val="10"/>
        <rFont val="Arial"/>
        <family val="2"/>
      </rPr>
      <t>Tax Savings from Property Tax Exemptions and Credits:</t>
    </r>
    <r>
      <rPr>
        <sz val="10"/>
        <rFont val="Arial"/>
        <family val="2"/>
      </rPr>
      <t xml:space="preserve"> This Excel file includes estimates of tax savings from exemptions and credits in all 50 states. The file includes separate tables with details for each state, plus overview tables that make it easy to compare across states. For each program there are estimates of the number of eligible homeowners, the median benefit, and a distributional analysis for different income quintiles. Users may find it valuable to compare these tax savings estimates with the features of each program shown in the summary tables in this file, which is easy to do since the program names in the two files correspond. </t>
    </r>
  </si>
  <si>
    <r>
      <rPr>
        <b/>
        <sz val="10"/>
        <rFont val="Arial"/>
        <family val="2"/>
      </rPr>
      <t xml:space="preserve">Residential Property Tax Relief: </t>
    </r>
    <r>
      <rPr>
        <sz val="10"/>
        <rFont val="Arial"/>
        <family val="2"/>
      </rPr>
      <t xml:space="preserve">This section of the </t>
    </r>
    <r>
      <rPr>
        <i/>
        <sz val="10"/>
        <rFont val="Arial"/>
        <family val="2"/>
      </rPr>
      <t>Significant Features</t>
    </r>
    <r>
      <rPr>
        <sz val="10"/>
        <rFont val="Arial"/>
        <family val="2"/>
      </rPr>
      <t xml:space="preserve"> website includes detailed descriptions of property tax exemptions and credits, which were used to create the summary tables in this file. It also describes other types of property tax relief, such as circuit breakers and tax deferral programs.</t>
    </r>
  </si>
  <si>
    <r>
      <rPr>
        <b/>
        <sz val="10"/>
        <rFont val="Arial"/>
        <family val="2"/>
      </rPr>
      <t>A National Study of Homestead Exemptions and Property Tax Credits:</t>
    </r>
    <r>
      <rPr>
        <sz val="10"/>
        <rFont val="Arial"/>
        <family val="2"/>
      </rPr>
      <t xml:space="preserve"> A short article in the Lincoln Institute's April 2015 edition of </t>
    </r>
    <r>
      <rPr>
        <i/>
        <sz val="10"/>
        <rFont val="Arial"/>
        <family val="2"/>
      </rPr>
      <t>Land Lines</t>
    </r>
    <r>
      <rPr>
        <sz val="10"/>
        <rFont val="Arial"/>
        <family val="2"/>
      </rPr>
      <t>provides the first national study of property tax exemptions and credits. The article summarizes how these programs work, outlines some key features of exemptions and credits, and includes estimates of tax savings from several different types of programs. It is available at:</t>
    </r>
  </si>
  <si>
    <t>https://www.lincolninst.edu/publications/articles/how-do-states-spell-relief</t>
  </si>
  <si>
    <r>
      <rPr>
        <b/>
        <u/>
        <sz val="10"/>
        <rFont val="Arial"/>
        <family val="2"/>
      </rPr>
      <t>Contact</t>
    </r>
    <r>
      <rPr>
        <sz val="10"/>
        <rFont val="Arial"/>
        <family val="2"/>
      </rPr>
      <t xml:space="preserve">
Adam Langley 
Department of Valuation and Taxation 
Lincoln Institute of Land Policy 
617-661-3016 x117 
alangley@lincolninst.edu </t>
    </r>
  </si>
  <si>
    <t>Click column heading for variable definition</t>
  </si>
  <si>
    <t>Exemption/Credit</t>
  </si>
  <si>
    <t>Age</t>
  </si>
  <si>
    <t>Income Ceiling</t>
  </si>
  <si>
    <t>Veteran Status</t>
  </si>
  <si>
    <t>Other Criteria</t>
  </si>
  <si>
    <t>Disability</t>
  </si>
  <si>
    <t>Benefits Continue for Surviving Spouses</t>
  </si>
  <si>
    <t>Age for Spouse</t>
  </si>
  <si>
    <t>Type of Taxes Reduced</t>
  </si>
  <si>
    <t>Gov't Bearing Tax Loss</t>
  </si>
  <si>
    <t>How is Benefit Disbursed</t>
  </si>
  <si>
    <t>Application Window</t>
  </si>
  <si>
    <t>Application Frequency</t>
  </si>
  <si>
    <t>Local Options</t>
  </si>
  <si>
    <t>SFPT ID</t>
  </si>
  <si>
    <t>Cannot Also Claim the Following Programs</t>
  </si>
  <si>
    <t>State</t>
  </si>
  <si>
    <t>Program Name</t>
  </si>
  <si>
    <t>Table</t>
  </si>
  <si>
    <t>Amount</t>
  </si>
  <si>
    <t>Type</t>
  </si>
  <si>
    <t>T</t>
  </si>
  <si>
    <t>P</t>
  </si>
  <si>
    <t>Bl</t>
  </si>
  <si>
    <t>LL</t>
  </si>
  <si>
    <t>Par</t>
  </si>
  <si>
    <t>O</t>
  </si>
  <si>
    <t>Adpt.</t>
  </si>
  <si>
    <t>Ben.</t>
  </si>
  <si>
    <t>Elig.</t>
  </si>
  <si>
    <t>Notes on Benefit</t>
  </si>
  <si>
    <t>Notes on Other Criteria</t>
  </si>
  <si>
    <t>AK</t>
  </si>
  <si>
    <t>Seniors</t>
  </si>
  <si>
    <t>$ Exemption</t>
  </si>
  <si>
    <t/>
  </si>
  <si>
    <t>Yes</t>
  </si>
  <si>
    <t>Local</t>
  </si>
  <si>
    <t>Prop Tax Exempt.</t>
  </si>
  <si>
    <t>Local Option</t>
  </si>
  <si>
    <t>Inc.</t>
  </si>
  <si>
    <t>Both</t>
  </si>
  <si>
    <t>AK103(a)</t>
  </si>
  <si>
    <t>AK103(b)</t>
  </si>
  <si>
    <t>Localities may approve an additional exemption higher than the $150,000 in statute and set eligibility criteria for the additional exemption.</t>
  </si>
  <si>
    <t>Exemption for Disabled Veterans with Local Option</t>
  </si>
  <si>
    <t>Veterans</t>
  </si>
  <si>
    <t>Disabled Vet</t>
  </si>
  <si>
    <t>Widows/widowers under age 60 of disabled veteran or veteran killed in service may be eligible at local option</t>
  </si>
  <si>
    <t>Local Option Exemption for Special Assessments</t>
  </si>
  <si>
    <t>General</t>
  </si>
  <si>
    <t>Special assessment</t>
  </si>
  <si>
    <t>AK106</t>
  </si>
  <si>
    <t>Max benefit $20,000 per residence</t>
  </si>
  <si>
    <t>AL</t>
  </si>
  <si>
    <t>By Dec. 31</t>
  </si>
  <si>
    <t>One time</t>
  </si>
  <si>
    <t>% Exemption</t>
  </si>
  <si>
    <t>X</t>
  </si>
  <si>
    <t>Disabled</t>
  </si>
  <si>
    <t>Annual</t>
  </si>
  <si>
    <t>OK</t>
  </si>
  <si>
    <t>County</t>
  </si>
  <si>
    <t>AR</t>
  </si>
  <si>
    <t>Homestead Tax Credit (Amendment 79)</t>
  </si>
  <si>
    <t>$ Credit</t>
  </si>
  <si>
    <t>Prop Tax Credit</t>
  </si>
  <si>
    <t>AR101</t>
  </si>
  <si>
    <t>AR102</t>
  </si>
  <si>
    <t>Homestead Property Tax Exemption for Veterans</t>
  </si>
  <si>
    <t>AZ</t>
  </si>
  <si>
    <t>Disabled Exemption</t>
  </si>
  <si>
    <t>Jan 1 - Mar 1</t>
  </si>
  <si>
    <t>AZ101(a)</t>
  </si>
  <si>
    <t>AZ101(b)</t>
  </si>
  <si>
    <t>Widow and Widower Exemption</t>
  </si>
  <si>
    <t>Other</t>
  </si>
  <si>
    <t>Elderly Assistance Fund: School Tax Reduction</t>
  </si>
  <si>
    <t>School</t>
  </si>
  <si>
    <t>By Sep 1</t>
  </si>
  <si>
    <t>3 years</t>
  </si>
  <si>
    <t>AZ102</t>
  </si>
  <si>
    <t>This program is only available in Maricopa County. Claimant must have occupied property as primary residence for two years. Applicants must live in an organized school district and be eligible for the property assessment freeze (AZ 107). </t>
  </si>
  <si>
    <t>All</t>
  </si>
  <si>
    <t>Homeowner Rebate for School Primary Levy</t>
  </si>
  <si>
    <t>% Credit</t>
  </si>
  <si>
    <t>Shared</t>
  </si>
  <si>
    <t>None</t>
  </si>
  <si>
    <t>AZ108</t>
  </si>
  <si>
    <t>CA</t>
  </si>
  <si>
    <t>Homeowners' Exemption</t>
  </si>
  <si>
    <t>By Feb 15</t>
  </si>
  <si>
    <t>CA103</t>
  </si>
  <si>
    <t>Owner must own as of Jan. 1 of prior year. </t>
  </si>
  <si>
    <t>Disabled Veteran's Exemption (Basic)</t>
  </si>
  <si>
    <t>By Jan 1</t>
  </si>
  <si>
    <t>CA104(a)</t>
  </si>
  <si>
    <t>CA103, CA104(b), CA105</t>
  </si>
  <si>
    <t>Disabled Veteran's Exemption (Low income)</t>
  </si>
  <si>
    <t>CA104(b)</t>
  </si>
  <si>
    <t>CA103, CA104(a) CA105</t>
  </si>
  <si>
    <t>Veterans' Exemption</t>
  </si>
  <si>
    <t>Obsolete</t>
  </si>
  <si>
    <t>CA105</t>
  </si>
  <si>
    <t>CA103, CA104</t>
  </si>
  <si>
    <t>CO</t>
  </si>
  <si>
    <t>Senior Property Tax Exemption</t>
  </si>
  <si>
    <t>N/A</t>
  </si>
  <si>
    <t>By Jul 15</t>
  </si>
  <si>
    <t>CO103</t>
  </si>
  <si>
    <t>The 50% exemption is only applied to the first $200,000 of actual value.</t>
  </si>
  <si>
    <t>Applicant must have owned homestead for the past ten years.</t>
  </si>
  <si>
    <t>Local Option Property Tax Work-Off Program</t>
  </si>
  <si>
    <t>Rebate Check</t>
  </si>
  <si>
    <t>Dec.</t>
  </si>
  <si>
    <t>CO104</t>
  </si>
  <si>
    <t xml:space="preserve">This programs allows localities to offer eligible homeowners work in lieu of property tax payment at the federal minimum wage rate up to the total amount of property taxes owed. Benefit reduces taxes for applicant's homestead if it is non-income producing. </t>
  </si>
  <si>
    <t>Applicants must be 60+ or disabled. Localities may restrict definition of disability for eligibility.</t>
  </si>
  <si>
    <t>Disabled Veteran Exemption</t>
  </si>
  <si>
    <t>By Jul 1</t>
  </si>
  <si>
    <t>CO105</t>
  </si>
  <si>
    <t>Applicant must have owned homestead for the past 10 years.</t>
  </si>
  <si>
    <t>CT</t>
  </si>
  <si>
    <t>Exemption for the Disabled with Local Option</t>
  </si>
  <si>
    <t>By Oct 1</t>
  </si>
  <si>
    <t>2 Years</t>
  </si>
  <si>
    <t>CT101</t>
  </si>
  <si>
    <t>Exemption for Veterans w/Local Option (Basic)</t>
  </si>
  <si>
    <t>Warzone</t>
  </si>
  <si>
    <t>Feb 1 - Oct 1</t>
  </si>
  <si>
    <t>CT104(a)</t>
  </si>
  <si>
    <t>CT105, CT106, CT104(b)</t>
  </si>
  <si>
    <t>Exemption for Veterans w/Local Option (Low income)</t>
  </si>
  <si>
    <t>CT104(b)</t>
  </si>
  <si>
    <t>CT105, CT106, CT104(a)</t>
  </si>
  <si>
    <t>Exemption for Disabled Veterans (Basic)</t>
  </si>
  <si>
    <t>Tied to Disability</t>
  </si>
  <si>
    <t>CT105(a)</t>
  </si>
  <si>
    <t>CT104, CT106, CT105(b,c)</t>
  </si>
  <si>
    <t>Exemption for Disabled Veterans (Low income)</t>
  </si>
  <si>
    <t>CT105(b)</t>
  </si>
  <si>
    <t>CT104, CT106, CT105(a,c,d)</t>
  </si>
  <si>
    <t>CT105(c)</t>
  </si>
  <si>
    <t>CT104, CT106, CT105(a,b,d)</t>
  </si>
  <si>
    <t>CT105(d)</t>
  </si>
  <si>
    <t>CT104, CT106, CT105(a,b,c)</t>
  </si>
  <si>
    <t>Exemption for Severely Disabled Vets (Basic)</t>
  </si>
  <si>
    <t>CT106(a)</t>
  </si>
  <si>
    <t>CT104, CT105, CT106(b)</t>
  </si>
  <si>
    <t>Exemption is $15,000 for vets with loss of both legs, paralysis of one arm and one leg, blindness, or amputations of both legs/arms/hands/feet. Exemption is $7,500 for vets with loss of one arm or leg. Exemption applies to assessed value. There is a 70% assessment ratio in CT, so market value of exemption is approximately $10,714-$21,429. Exemption amounts include standard exemption (tax loss borne by local gov't) + additional 50% exemption (state reimbursement).</t>
  </si>
  <si>
    <t>Exemption for Severely Disabled Vets (Low income)</t>
  </si>
  <si>
    <t>CT106(b)</t>
  </si>
  <si>
    <t>CT104, CT105, CT106(a)</t>
  </si>
  <si>
    <t>Exemption is $30,000 market value for vets with loss of both legs, paralysis of one arm and one leg, blindness, or amputations of both legs/arms/hands/feet. Exemption is $15,000 for vets with loss of one arm or leg. Exemption applies to assessed value. There is a 70% assessment ratio in CT, so market value of exemption is approximately $21,429-$42,857. Exemption amounts include standard exemption (tax loss borne by local gov't) + additional 200% exemption (state reimbursement). Localities have option to double or triple the additional exemption for 100% disabled applicants under income limit. Localities may increase income limit to $25,000 higher than state income limit. An optional exemption may exempt up to $10,000 or 10% of assessed value.</t>
  </si>
  <si>
    <t>Income ceiling applies only to additional exemption (see note on benefit) and is $21,000 for unmarried veterans.</t>
  </si>
  <si>
    <t>Exemption for the Blind with Local Option</t>
  </si>
  <si>
    <t>By Jan 31</t>
  </si>
  <si>
    <t>CT109</t>
  </si>
  <si>
    <t>Municipalities may provide an additional exemption from assessed value of up to $2,000. Only married households with income under $16,000, or unmarried individuals with incomes under $14,000, qualify for this additional local exemption.
Municipalities may, with the approval of their legislative body, provide an additional exemption from assessed value of up to $2,000. Only married households with income under $16,000, or unmarried individuals with incomes under $14,000, qualify for this additional local exemption.</t>
  </si>
  <si>
    <t>Local Option Tax Relief for Seniors</t>
  </si>
  <si>
    <t>Feb 1 - May 15</t>
  </si>
  <si>
    <t>CT112(a)</t>
  </si>
  <si>
    <t>Local Option Tax Relief for Disabled</t>
  </si>
  <si>
    <t>Feb 1 - May 16</t>
  </si>
  <si>
    <t>CT112(b)</t>
  </si>
  <si>
    <t>CT113</t>
  </si>
  <si>
    <t>Municipalities may provide either an exemption of assessed value up to an amount equal to $1 million divided by the mill rate, or an abatement of up to $1,000. Localities may enter into interlocal agreements to provide relief to volunteers who live in one municipality and volunteer in another.</t>
  </si>
  <si>
    <t>Local Option for Surv. Spouses of Police/Firefighters</t>
  </si>
  <si>
    <t>CT114</t>
  </si>
  <si>
    <t>In adopting the program, a municipality may choose full or partial abatement.</t>
  </si>
  <si>
    <t>Must be a surviving spouse of a police officer, firefighter or EMT who dies while performing duties.</t>
  </si>
  <si>
    <t>DC</t>
  </si>
  <si>
    <t>Homestead Deduction</t>
  </si>
  <si>
    <t>Oct 1 - Mar 31</t>
  </si>
  <si>
    <t>DC102</t>
  </si>
  <si>
    <t>Benefit applies to a single homestead lot with no more than 5 dwelling units.</t>
  </si>
  <si>
    <t>Lower Income Home Ownership Tax Abatement</t>
  </si>
  <si>
    <t>By Sep 30</t>
  </si>
  <si>
    <t>5 Years</t>
  </si>
  <si>
    <t>DC103</t>
  </si>
  <si>
    <t xml:space="preserve">This is a five year abatement. </t>
  </si>
  <si>
    <t>DC Gov't Employees First Time Home Buyers Program</t>
  </si>
  <si>
    <t>DC104</t>
  </si>
  <si>
    <t>Tax credit phases out over 5 years: 80% (Year 1), 60% (Year 2), 40% (Year 3), and 20% (Years 4-5). This tax credit is not available for homes acquired after March 30, 2015, and will be completely phased out by 2020.</t>
  </si>
  <si>
    <t>Applicant must be a DC public employee or public charter school teacher and first-time homebuyer in DC.</t>
  </si>
  <si>
    <t>Senior Citizen Property Owner Tax Relief</t>
  </si>
  <si>
    <t>DC106(a)</t>
  </si>
  <si>
    <t>DC106(b)</t>
  </si>
  <si>
    <t>Disabled Property Owner Tax Relief</t>
  </si>
  <si>
    <t>Lower Income Long-Term Homeowner Credit</t>
  </si>
  <si>
    <t>Income Tax Credit</t>
  </si>
  <si>
    <t>By Dec 31</t>
  </si>
  <si>
    <t>DC110</t>
  </si>
  <si>
    <t>Credit is equal to the amount by which current tax liability exceeds 105% of previous year tax liability.</t>
  </si>
  <si>
    <t>DE</t>
  </si>
  <si>
    <t>Home Exemption for Elderly (Non-municipal taxes)</t>
  </si>
  <si>
    <t>Excl. municipal taxes</t>
  </si>
  <si>
    <t>DE101</t>
  </si>
  <si>
    <t>Counties determine the amount of the credit, with a max benefit of $5,000. Kent County Levy Court provides up to a 100% exemption to applicants 65 or older or 100% disabled with income up to $22,000 if married ($16,000 if unmarried).</t>
  </si>
  <si>
    <t>Applicant must have lived in the state for at least three years. Income ceiling is $3,000 if unmarried.</t>
  </si>
  <si>
    <t>Municipal</t>
  </si>
  <si>
    <t>DE102</t>
  </si>
  <si>
    <t>Statute does not prescribe type of exemption (percentage or dollar amount)</t>
  </si>
  <si>
    <t>Senior School Property Tax Credit</t>
  </si>
  <si>
    <t>By  April 30</t>
  </si>
  <si>
    <t>DE103</t>
  </si>
  <si>
    <t>The max credit is $500. State will mail rebate checks directly to individuals who qualify for the program.</t>
  </si>
  <si>
    <t>Applicant must have lived in the state 10 years.</t>
  </si>
  <si>
    <t>FL</t>
  </si>
  <si>
    <t>Discount for Senior Disabled Veterans</t>
  </si>
  <si>
    <t>FL108(a)</t>
  </si>
  <si>
    <t>FL108(b)</t>
  </si>
  <si>
    <t>Credit reduces tax liability by a percentage equal to the claimant's disability rating from the VA.</t>
  </si>
  <si>
    <t>Exempt. for Spouse of Vet who Died on Active Duty</t>
  </si>
  <si>
    <t>Spouse Killed</t>
  </si>
  <si>
    <t>GA</t>
  </si>
  <si>
    <t>Home Exemption for Elderly (County taxes)</t>
  </si>
  <si>
    <t>Jan 1 - Apr 1</t>
  </si>
  <si>
    <t>GA101</t>
  </si>
  <si>
    <t>General Homestead Exemption</t>
  </si>
  <si>
    <t>GA102</t>
  </si>
  <si>
    <t>Homestead Exemption for Disabled Veterans</t>
  </si>
  <si>
    <t>GA104</t>
  </si>
  <si>
    <t>Exempt. for Spouses of Servicemen Killed in Action</t>
  </si>
  <si>
    <t>GA107</t>
  </si>
  <si>
    <t>GA108</t>
  </si>
  <si>
    <t>Local Option Homestead Exemption</t>
  </si>
  <si>
    <t>Jan 1 - Apr 2</t>
  </si>
  <si>
    <t>GA109</t>
  </si>
  <si>
    <t>Counties may enact local homestead exemptions and/or valuation freezes. Exemption may apply to county, school, and/or municipal taxes.</t>
  </si>
  <si>
    <t>Local governments may set eligibility criteria based on age and income.</t>
  </si>
  <si>
    <t>GA111</t>
  </si>
  <si>
    <t>Applicant must be the surviving spouse of a police officer or firefighter killed in the line of duty.</t>
  </si>
  <si>
    <t>HI</t>
  </si>
  <si>
    <t>Basic Home Exemption</t>
  </si>
  <si>
    <t>HI101</t>
  </si>
  <si>
    <t>HI102</t>
  </si>
  <si>
    <t xml:space="preserve">Hawaii County exemption is $40,000. Kauai County exemption is $160,000. City and County of Honolulu exemption is $80,000. Maui exemption is $200,000. </t>
  </si>
  <si>
    <t>Homestead Exemption for the Elderly</t>
  </si>
  <si>
    <t>In Hawaii County, exemption is $80,000 for claimants age 60-69 and $100,000 for age 70+. In Kauai County, exemption is $180,000 for ages 60-70 and $200,000 for 71 and older. In the City and County of Honolulu, exemption is $120,000 for age 65+. Maui County does not offer an exemption based on age.</t>
  </si>
  <si>
    <t>Exemption for Totally Disabled Veterans</t>
  </si>
  <si>
    <t>Excl. special assess.</t>
  </si>
  <si>
    <t>HI105</t>
  </si>
  <si>
    <t>HI106</t>
  </si>
  <si>
    <t>Benefits vary by county. Max exemption is $25,000 in Maui and Honolulu counties and $50,000 in Kauai and Hawaii counties.</t>
  </si>
  <si>
    <t>Additional Homestead Exemption (Low-Income)</t>
  </si>
  <si>
    <t>HI107</t>
  </si>
  <si>
    <t>Honolulu and Kauai Counties set income limit at 80% of median household income.</t>
  </si>
  <si>
    <t>IA</t>
  </si>
  <si>
    <t>Military Service Tax Exemption</t>
  </si>
  <si>
    <t>IA102</t>
  </si>
  <si>
    <t>Amount of benefit depends on state funding.</t>
  </si>
  <si>
    <t>Homestead Credit</t>
  </si>
  <si>
    <t>IA104</t>
  </si>
  <si>
    <t xml:space="preserve">Exemption is applied to actual value (market value) before rollbacks are applied. </t>
  </si>
  <si>
    <t>ID</t>
  </si>
  <si>
    <t>Homeowner's Exemption</t>
  </si>
  <si>
    <t>ID101</t>
  </si>
  <si>
    <t>The maximum exemption is $100,000 of assessed value ($126,984 of market value). The Homeowner's Exemption (ID101) must be taken before a reduction in taxes under the Circuit Breaker program (ID103).</t>
  </si>
  <si>
    <t>IL</t>
  </si>
  <si>
    <t>IL101</t>
  </si>
  <si>
    <t>Tax Credit for Residential Real Property Taxes</t>
  </si>
  <si>
    <t>On inc. tax return</t>
  </si>
  <si>
    <t>IL103</t>
  </si>
  <si>
    <t>Income ceiling is $250,000 for taxpayers who are not married.</t>
  </si>
  <si>
    <t>Local Option Senior Citizen Property Tax Refund</t>
  </si>
  <si>
    <t>IL106</t>
  </si>
  <si>
    <t>No co-owner may be under 60 years of age.</t>
  </si>
  <si>
    <t>Senior Citizens Homestead Exemption</t>
  </si>
  <si>
    <t>IL108</t>
  </si>
  <si>
    <t>Maximum exemption is $5,000 of assessed value ($15,000 market value) except for Cook County where maximum exemption is $8,000 of assessed value ($24,000 market value).</t>
  </si>
  <si>
    <t>Returning Veterans Homestead Exemption</t>
  </si>
  <si>
    <t>End of Duty</t>
  </si>
  <si>
    <t>IL109</t>
  </si>
  <si>
    <t>Exemption is only for the first two years after returning from active duty in armed conflict.</t>
  </si>
  <si>
    <t>Applicants must be a veteran returning from active duty in an armed conflict.</t>
  </si>
  <si>
    <t>Disabled Persons’ Homestead Exemption</t>
  </si>
  <si>
    <t>IL110</t>
  </si>
  <si>
    <t>IL111</t>
  </si>
  <si>
    <t>Applicant must be unable to engage in any substantial gainful activity due to physical or mental impairment which can be expected to result in death or to last for at least 12 months continuously.</t>
  </si>
  <si>
    <t>Disabled Veterans Homestead Exempt</t>
  </si>
  <si>
    <t xml:space="preserve">Exemption is $2,500 assessed value ($7,500 market value) for veteran with 30 to 40 % disability, $5,000 ($15,000 market value) for 50 to 60 percent disability, and 100% exemption for 70% or greater disability. </t>
  </si>
  <si>
    <t>Spouses of claimants who are nursing home residents are eligible if they received the exemption prior to residing in nursing home. Benefit also applies to unoccupied home owned by nursing home resident.</t>
  </si>
  <si>
    <t>Long-time Occupant Homestead Exemption (LOHE)</t>
  </si>
  <si>
    <t>Calendar Year</t>
  </si>
  <si>
    <t>IL112</t>
  </si>
  <si>
    <t>IL101, IL102</t>
  </si>
  <si>
    <t>This program is only for Cook County. This program provides tax relief for homeowners with a large year-over-year increase in assessed values, with tax relief offsetting any taxes due to an increase in A.V. greater than 7% (If income up to $75,000) or greater than 10% (If income $75,001-$100,000).</t>
  </si>
  <si>
    <t>To qualify for the benefit, the property must be occupied by the claimant for 10 continuous years or 5 continuous years if the person receives assistance to acquire the property as part of a government or non-profit housing program. Qualifying taxpayers must opt in to Alternative General Homestead Exemption in order to apply.</t>
  </si>
  <si>
    <t>Natural Disaster Homestead Exemption</t>
  </si>
  <si>
    <t>IL113</t>
  </si>
  <si>
    <t>Exemption equals the difference in assessed value on the new house and value of the destroyed house in prior year (i.e. assessed value held constant under program).</t>
  </si>
  <si>
    <t>IN</t>
  </si>
  <si>
    <t>Homestead Standard Deduction</t>
  </si>
  <si>
    <t>IN101</t>
  </si>
  <si>
    <t>The exemption is the lesser of $45,000 or 60% of assessed value. Thus, 60% exemption applies if value &lt; $75,000. The Standard Homestead Deduction (IN101) must be taken before the Supplemental Homestead Deduction (IN109) and all other property tax relief programs.</t>
  </si>
  <si>
    <t>Exemption for Mortgage or Contract Deductions</t>
  </si>
  <si>
    <t>IN103</t>
  </si>
  <si>
    <t>The exemption is the lesser of the balance of the mortgage or contract indebtedness (including a home equity line of credit), 50% of the assessed value of the real property, or $3,000.</t>
  </si>
  <si>
    <t>Applicant must have an outstanding mortgage or home equity lines of credit. Mobile homes eligible.</t>
  </si>
  <si>
    <t>Exemption for Residents Over 65</t>
  </si>
  <si>
    <t>IN104</t>
  </si>
  <si>
    <t>IN105, IN106, IN107</t>
  </si>
  <si>
    <t>The exemption is the lesser of  lesser of 50% of the assessed value of the real property, or $12,480. If co-owners are under 65 benefit reduced by a formula.</t>
  </si>
  <si>
    <t>Property's assessed value cannot exceed $182,430. Must have owned homestead for at least one year.</t>
  </si>
  <si>
    <t>Deduction for Blind or Disabled Person</t>
  </si>
  <si>
    <t>IN105</t>
  </si>
  <si>
    <t xml:space="preserve">Applicant are eligible if they are unable to engage in any substantial gainful activity due to physical or mental impairment which can be expected to result in death or to last for at least 12 months continuously, or they receive disability benefits under Social Security. </t>
  </si>
  <si>
    <t>Deduction for Veterans with a Partial Disability</t>
  </si>
  <si>
    <t>IN106</t>
  </si>
  <si>
    <t>Application deadline is March 31 for mobile home owners.</t>
  </si>
  <si>
    <t>Deduction for Totally Disabled Veteran</t>
  </si>
  <si>
    <t>IN107(a)</t>
  </si>
  <si>
    <t>IN107(b)</t>
  </si>
  <si>
    <t>Assessed value of tangible personal property may not exceed $175,000. Application deadline is March 31 for mobile home owners.</t>
  </si>
  <si>
    <t>Deduction for Veteran Age 62 &amp; Partially Disabled</t>
  </si>
  <si>
    <t>Supplemental Homestead Deduction</t>
  </si>
  <si>
    <t>IN109</t>
  </si>
  <si>
    <t>The 35% exemption is only applied to the first $600,000 in assessed value; there is a 25% exemption on values greater than $600,000. The Supplemental Deduction (IN109) must be taken after the Standard Deduction (IN101), but before all other property tax relief programs.</t>
  </si>
  <si>
    <t>Over 65 Credit - Circuit Breaker Credit</t>
  </si>
  <si>
    <t>IN110</t>
  </si>
  <si>
    <t>Credit equals the amount that the current year's tax liability exceeds a 2% increase from prior year's tax.</t>
  </si>
  <si>
    <t>KS</t>
  </si>
  <si>
    <t>Exemption from School Levy</t>
  </si>
  <si>
    <t>KS101</t>
  </si>
  <si>
    <t>Property Tax Relief for Low Income Seniors</t>
  </si>
  <si>
    <t>Jan 1 - Apr 15</t>
  </si>
  <si>
    <t>KS103</t>
  </si>
  <si>
    <t>KS102</t>
  </si>
  <si>
    <t>Refund for Homestead Assessment Increases</t>
  </si>
  <si>
    <t>KS104</t>
  </si>
  <si>
    <t>Three year credit offsets tax attributed to increases in appraised value: 80% (Year 1), 50% (Year 2), 25% (Year 3).</t>
  </si>
  <si>
    <t>Appraised value must increase by more than 75%, and homeowner must complete an appeal of the appraisal.</t>
  </si>
  <si>
    <t>LA</t>
  </si>
  <si>
    <t>Homestead Exemption</t>
  </si>
  <si>
    <t>LA101</t>
  </si>
  <si>
    <t>Exemption includes general city taxes in Orleans Parish, and includes municipal taxes levied for school purposes elsewhere.</t>
  </si>
  <si>
    <t>Head of Family Local Option Tax Relief</t>
  </si>
  <si>
    <t>LA104</t>
  </si>
  <si>
    <t>Maximum exemption is $2,000 assessed value ($20,000 market value).</t>
  </si>
  <si>
    <t>Local Option Home Exemption for Disabled Veterans</t>
  </si>
  <si>
    <t>LA105</t>
  </si>
  <si>
    <t>MA</t>
  </si>
  <si>
    <t>Exemption for Persons Over Age 70 (Clause 17s)</t>
  </si>
  <si>
    <t>Jul 1 - Apr 1</t>
  </si>
  <si>
    <t>MA101(a)</t>
  </si>
  <si>
    <t>MA104, MA101(b)</t>
  </si>
  <si>
    <t>Base benefit is the greater of $2,000 exemption of taxable value or $175. Localities may increase benefit annually by CPI.</t>
  </si>
  <si>
    <t>Assets including real estate cannot exceed $20,000, although towns can increase asset limit to $40,000, exclude some home value, and adjust for inflation. Application deadline is later of April 1 or 3 months after tax bill is mailed.</t>
  </si>
  <si>
    <t>Exemption for Surviving Spouses &amp; Minor Children</t>
  </si>
  <si>
    <t>MA101(b)</t>
  </si>
  <si>
    <t xml:space="preserve">Applicant must be a surviving spouse or minor child of a deceased parent. Assets including real estate cannot exceed $20,000, although towns can increase asset limit to $40,000, exclude some home value, and adjust for inflation. Application deadline is later of April 1 or 3 months after tax bill is mailed. </t>
  </si>
  <si>
    <t>Tax Exemption for Poverty or Financial Hardship</t>
  </si>
  <si>
    <t>Local boards of assessors may exempt any portion of taxes owed based on qualifying hardship.</t>
  </si>
  <si>
    <t>Eligibility extends to homeowners facing hardship due to being called into active military duty or being older and suffering from a physical or mental illness, disability, or impairment. </t>
  </si>
  <si>
    <t>Veterans Exemption (Clause 22) (Disabled Veterans)</t>
  </si>
  <si>
    <t>MA103(a)</t>
  </si>
  <si>
    <t>MA103(b), MA103(c)</t>
  </si>
  <si>
    <t>Five credit levels depending on service-connected injuries: 1) 10-90% disability rating or Purple Heart ($400 credit), 2) Loss of one foot, hand, or eye, or Congressional Medal of Honor ($750), 3) 100% disabled ($1,000), 4) Loss of both feet/hands/eyes, or one foot and one hand ($1,250), 5) Totally disabled and has specially adapted housing ($1,500).</t>
  </si>
  <si>
    <t>Applicant must have lived in the state at least 5 years prior to filing for the exemption or at least 6 months prior to enlisting.  Application deadline is later of April 1 or 3 months after tax bill is mailed.</t>
  </si>
  <si>
    <t>Veterans Exemption (Clause 22) (Surviving Spouse)</t>
  </si>
  <si>
    <t>MA103(b)</t>
  </si>
  <si>
    <t>MA103(a), MA103(c)</t>
  </si>
  <si>
    <t>Veterans Exemption (Clause 22) (Surviving Parents)</t>
  </si>
  <si>
    <t>MA103(c)</t>
  </si>
  <si>
    <t>MA103(a), MA103(b)</t>
  </si>
  <si>
    <t>Benefit is greater of $500 credit or $2,000 exemption.</t>
  </si>
  <si>
    <t>Parent of veterans killed is service are eligible. Applicant must have lived in the state at least 5 years prior to filing for the exemption.  Application deadline is later of April 1 or 3 months after tax bill is mailed.</t>
  </si>
  <si>
    <t>Exemption for Persons Aged 70 or Older (Clause 41)</t>
  </si>
  <si>
    <t>MA104</t>
  </si>
  <si>
    <t>MA101</t>
  </si>
  <si>
    <t>Benefit is greater of $500 credit or $4,000 exemption.</t>
  </si>
  <si>
    <t>Blind Persons' Credit or Exemption (Clause 37s)</t>
  </si>
  <si>
    <t>MA106</t>
  </si>
  <si>
    <t>Benefit is greater of $437.50 credit or $5,000 exemption. Localities may opt to increase credit to $500.</t>
  </si>
  <si>
    <t>MA107</t>
  </si>
  <si>
    <t>Exempt. for Spouses of Fire/Police Killed in Duty</t>
  </si>
  <si>
    <t>MA109</t>
  </si>
  <si>
    <t>Local Option Exemption for Residential Properties</t>
  </si>
  <si>
    <t>MA111</t>
  </si>
  <si>
    <t>Local Option Exemp. from Community Preservation Act</t>
  </si>
  <si>
    <t>By Apr 1</t>
  </si>
  <si>
    <t>MA113</t>
  </si>
  <si>
    <t>The benefit is an exemption or partial exemption from the surcharges applied to real property if the city or town has adopted a Community Preservation Plan ordinance. The Community Preservation Act, which must be adopted by a local ballot measure, allows localities to impose a surcharge of up to 3% of the property tax levy to support open space protection, historic preservation, affordable housing, and outdoor recreation. </t>
  </si>
  <si>
    <t>Eligibility criteria are determined locally and may be based on ability to qualify for housing assistance.</t>
  </si>
  <si>
    <t>MD</t>
  </si>
  <si>
    <t>Exemption for Disabled Veterans</t>
  </si>
  <si>
    <t>MD105</t>
  </si>
  <si>
    <t>MD106</t>
  </si>
  <si>
    <t>Exemption for Blind Individuals</t>
  </si>
  <si>
    <t>Credit for Residential Prop. in Airport Noise Zone</t>
  </si>
  <si>
    <t>MD109</t>
  </si>
  <si>
    <t>Home must be within the 75 LDN noise contour surrounding BWI Airport.</t>
  </si>
  <si>
    <t>MD110</t>
  </si>
  <si>
    <t>Credit on Rentals for Elderly/Disabled Tenants</t>
  </si>
  <si>
    <t>Feb 1 - Sept 1</t>
  </si>
  <si>
    <t>MD111</t>
  </si>
  <si>
    <t>Program is for owners of rental units that provide reduced rent for elderly (65+) or disabled tenants.</t>
  </si>
  <si>
    <t>Tax Credit for Elderly with Limited Incomes</t>
  </si>
  <si>
    <t>MD112</t>
  </si>
  <si>
    <t>Tax Credit for Family Assistance Dwellings</t>
  </si>
  <si>
    <t>MD113</t>
  </si>
  <si>
    <t>Property Tax Credit for Acquired Dwellings</t>
  </si>
  <si>
    <t>MD115</t>
  </si>
  <si>
    <t>ME</t>
  </si>
  <si>
    <t>Municipal Property Tax Assistance (Senior Work Off)</t>
  </si>
  <si>
    <t>ME106</t>
  </si>
  <si>
    <t>Maximum benefit is $750.</t>
  </si>
  <si>
    <t>Program allows localities to offer tax abatements to senior citizens who provide volunteer services. Additional criteria set locally.</t>
  </si>
  <si>
    <t>MI</t>
  </si>
  <si>
    <t>MN</t>
  </si>
  <si>
    <t>MS</t>
  </si>
  <si>
    <t>NC</t>
  </si>
  <si>
    <t>ND</t>
  </si>
  <si>
    <t>NH</t>
  </si>
  <si>
    <t>NM</t>
  </si>
  <si>
    <t>NV</t>
  </si>
  <si>
    <t>NY</t>
  </si>
  <si>
    <t>OH</t>
  </si>
  <si>
    <t>OR</t>
  </si>
  <si>
    <t>SC</t>
  </si>
  <si>
    <t>TN</t>
  </si>
  <si>
    <t>TX</t>
  </si>
  <si>
    <t>UT</t>
  </si>
  <si>
    <t>VT</t>
  </si>
  <si>
    <t>WA</t>
  </si>
  <si>
    <t>WI</t>
  </si>
  <si>
    <t>WV</t>
  </si>
  <si>
    <t>WY</t>
  </si>
  <si>
    <t>Legend</t>
  </si>
  <si>
    <t>T: Total Disability</t>
  </si>
  <si>
    <t>P: Partial Disability</t>
  </si>
  <si>
    <t>Bl: Blind</t>
  </si>
  <si>
    <t>LL: Loss of Limbs</t>
  </si>
  <si>
    <t>Par: Paralysis</t>
  </si>
  <si>
    <t>O: Other</t>
  </si>
  <si>
    <t>Suggested Citation</t>
  </si>
  <si>
    <t>Assessment Ratio</t>
  </si>
  <si>
    <t>Property Value Exempted</t>
  </si>
  <si>
    <t>Program Name (When applicable)</t>
  </si>
  <si>
    <t>Assessment Ratio For</t>
  </si>
  <si>
    <t>Internal Note</t>
  </si>
  <si>
    <t>Assessed</t>
  </si>
  <si>
    <t>All property</t>
  </si>
  <si>
    <t>Owner Occupied Residential</t>
  </si>
  <si>
    <t>Residential</t>
  </si>
  <si>
    <t>Assessed, Full Value</t>
  </si>
  <si>
    <t>Non-Agricultural</t>
  </si>
  <si>
    <t>Taxable</t>
  </si>
  <si>
    <t>Military Service Tax Exemption (IA102)</t>
  </si>
  <si>
    <t xml:space="preserve">Residential, including agricultural dwellings </t>
  </si>
  <si>
    <t>Updated BP from https://tax.iowa.gov/iowa-property-tax-overview</t>
  </si>
  <si>
    <t>Actual value</t>
  </si>
  <si>
    <t>Homestead Credit (IA104)</t>
  </si>
  <si>
    <t>Equalized Assessed Value</t>
  </si>
  <si>
    <t>Appraised</t>
  </si>
  <si>
    <t>Residential Buildings and Land</t>
  </si>
  <si>
    <t>Assessed, Just value</t>
  </si>
  <si>
    <t>Market</t>
  </si>
  <si>
    <t>Single family, owner ocupied, residential real property</t>
  </si>
  <si>
    <t>True and full valuation</t>
  </si>
  <si>
    <t>Disabled Veteran &amp; Resident Exemption (ND103)</t>
  </si>
  <si>
    <t>Property Tax Credit for Disabled Veterans (ND104)</t>
  </si>
  <si>
    <t>Real property</t>
  </si>
  <si>
    <t>Market, Appraised</t>
  </si>
  <si>
    <t>Assessed, Taxable</t>
  </si>
  <si>
    <t>Residential: Homestead and Rental</t>
  </si>
  <si>
    <t>Assessed, Fair market value</t>
  </si>
  <si>
    <t>All property except mining or industrial properties</t>
  </si>
  <si>
    <r>
      <rPr>
        <b/>
        <u/>
        <sz val="10"/>
        <color theme="1"/>
        <rFont val="Arial"/>
        <family val="2"/>
      </rPr>
      <t>Application Window</t>
    </r>
    <r>
      <rPr>
        <b/>
        <sz val="10"/>
        <color theme="1"/>
        <rFont val="Arial"/>
        <family val="2"/>
      </rPr>
      <t>: </t>
    </r>
    <r>
      <rPr>
        <sz val="10"/>
        <color theme="1"/>
        <rFont val="Arial"/>
        <family val="2"/>
      </rPr>
      <t>This column lists the time period during which taxpayers can submit applications for a property tax exemption or credit.</t>
    </r>
    <r>
      <rPr>
        <sz val="10"/>
        <color theme="1"/>
        <rFont val="Arial"/>
        <family val="2"/>
      </rPr>
      <t xml:space="preserve">
</t>
    </r>
    <r>
      <rPr>
        <u/>
        <sz val="10"/>
        <color theme="1"/>
        <rFont val="Arial"/>
        <family val="2"/>
      </rPr>
      <t>On State Income Tax Return (On inc. tax return)</t>
    </r>
    <r>
      <rPr>
        <sz val="10"/>
        <color theme="1"/>
        <rFont val="Arial"/>
        <family val="2"/>
      </rPr>
      <t xml:space="preserve">: This means that the application is a line on the income tax return or an attached schedule. 
</t>
    </r>
    <r>
      <rPr>
        <u/>
        <sz val="10"/>
        <color theme="1"/>
        <rFont val="Arial"/>
        <family val="2"/>
      </rPr>
      <t>With State Income Tax Return (With inc. tax return)</t>
    </r>
    <r>
      <rPr>
        <sz val="10"/>
        <color theme="1"/>
        <rFont val="Arial"/>
        <family val="2"/>
      </rPr>
      <t>: There is a stand-alone application for benefits that is submitted along with the income tax return.
*</t>
    </r>
    <r>
      <rPr>
        <u/>
        <sz val="10"/>
        <color theme="1"/>
        <rFont val="Arial"/>
        <family val="2"/>
      </rPr>
      <t>NOTE</t>
    </r>
    <r>
      <rPr>
        <sz val="10"/>
        <color theme="1"/>
        <rFont val="Arial"/>
        <family val="2"/>
      </rPr>
      <t xml:space="preserve">: For programs administered as property tax exemptions and credits, taxpayers usually qualify for the program and have benefits calculated based on their current year information. In other words, if this column says the application window is "Feb 1 - Apr 30," then that means taxpayers receiving a property tax exemption or credit in 2017 would submit an application from Feb 1, 2017 to April 30, 2017, and have benefits calculated based on their property taxes for 2017. 
     For programs administered as income tax credits, taxpayers usually qualify for the program and have benefits calculated based on their prior year information. In other words, if this column says the application window is "Feb 1 - Apr 15," then that means taxpayers receiving an income tax credit in 2017 would apply for the program from Feb 1, 2017 to April 15, 2017 (As part of their 2016 income tax return), and have benefits calculated based on their income and property taxes from 2016. 
     For programs administered as rebate checks, there are differences across states in these timing issues. Some rebate checks use current year information on the application and some use prior year information. 
     For information on these timing issues, see chapter 6 of Property Tax Circuit Breakers: Fair and Cost-Effective Relief for Taxpayers.
</t>
    </r>
  </si>
  <si>
    <t>Assets including property cannot exceed $5,000 if single or $10,000 if married, so veterans who own a home are unlikely to qualify.</t>
  </si>
  <si>
    <t>The amount of the exemption may not exceed 35% of the average residential assessed value in the municipality, except by special legislation. Localities may select an exemption that is not income sensitive and is automatically applied before tax bills are sent out. Localities adopting low and moderate income exemption options require annual application.</t>
  </si>
  <si>
    <t>By Oct 15</t>
  </si>
  <si>
    <t>The max credit is $600. State reimbursement to a county is capped at $1 million.</t>
  </si>
  <si>
    <t xml:space="preserve">Yes </t>
  </si>
  <si>
    <t>Local Option Exemption for Veterans</t>
  </si>
  <si>
    <t>CT115</t>
  </si>
  <si>
    <t>The exemption provided can be up to $5,000 or an amount up to 5% of assessed value.</t>
  </si>
  <si>
    <t>State Homestead Exemption for the Elderly</t>
  </si>
  <si>
    <t>GA110</t>
  </si>
  <si>
    <t>Eligibility is limited to the primary residence and up to 10 acres of land surrounding the residence.</t>
  </si>
  <si>
    <t>In Maui County, eligible taxpayers are levied a total property tax of $150 per year.</t>
  </si>
  <si>
    <t>HI109</t>
  </si>
  <si>
    <t xml:space="preserve">In Honolulu City and County and and Maui County, the exemption is $25,000. In Kaua'I County and Hawaii County, the exemption is $50,000. </t>
  </si>
  <si>
    <t>By Apr 15</t>
  </si>
  <si>
    <t>IL114</t>
  </si>
  <si>
    <t>Date of Improvement</t>
  </si>
  <si>
    <t xml:space="preserve">This program exempts $20,000 of appraised value from the statewide portion of the school levy (equivalent to $46 property tax credit for homes worth $20,000+). </t>
  </si>
  <si>
    <t>Prop Tax Exempt</t>
  </si>
  <si>
    <t>LA106</t>
  </si>
  <si>
    <t>Homestead Exemption (Under 65, State taxes)</t>
  </si>
  <si>
    <t>AL103(a)</t>
  </si>
  <si>
    <t>Up to 160 acres of residential property eligible</t>
  </si>
  <si>
    <t>Homestead Exemption (Under 65, Local taxes)</t>
  </si>
  <si>
    <t>AL103(b)</t>
  </si>
  <si>
    <t>Homesteads receive exemption of $2,000 assessed value ($20,000 market value) for county-levied taxes (except countywide and school district school taxes). In addition, local governments may exempt up to $4,000 assessed value ($40,000 market value) at local option. No more than 160 acres may be exempted.</t>
  </si>
  <si>
    <t>Veteran, Widow Exemption</t>
  </si>
  <si>
    <t>AL104(a)</t>
  </si>
  <si>
    <t>AL104(b)</t>
  </si>
  <si>
    <t>Exemption is for the home of any veteran acquired by a specially adapted housing grant.</t>
  </si>
  <si>
    <t>Incompetent Veteran Exemption</t>
  </si>
  <si>
    <t>An incompetent veteran has been rated totally and permanently disabled by reason of insanity and has an appointed guardian.</t>
  </si>
  <si>
    <t>Homestead Exemption (Disabled)</t>
  </si>
  <si>
    <t>AL401</t>
  </si>
  <si>
    <t xml:space="preserve">The Department of Revenue defines permanently and totally disabled and issues the certifications of disability. </t>
  </si>
  <si>
    <t>Homestead Exemption (Seniors, State taxes)</t>
  </si>
  <si>
    <t>AL402(a)</t>
  </si>
  <si>
    <t>AL402(b-e)</t>
  </si>
  <si>
    <t>AL402(b)</t>
  </si>
  <si>
    <t>AL402(a,d,c)</t>
  </si>
  <si>
    <t>Home Exemption (High Income Seniors, Local taxes)</t>
  </si>
  <si>
    <t>AL402(c)</t>
  </si>
  <si>
    <t>AL402(a,d,e)</t>
  </si>
  <si>
    <t xml:space="preserve">Exemption of up to $2,000 assessed value ($20,000 market value) applies to county taxes only. Local governments may opt to exempt $4,000 from assessed value ($40,000 market value). Up to 160 acres of residential property eligible. </t>
  </si>
  <si>
    <t>Homestead Exemption (Blind, State taxes)</t>
  </si>
  <si>
    <t>AL402(d)</t>
  </si>
  <si>
    <t>AL402(a-c)</t>
  </si>
  <si>
    <t>Homestead Exemption (Blind, Local taxes)</t>
  </si>
  <si>
    <t>County, School</t>
  </si>
  <si>
    <t>AL402(e)</t>
  </si>
  <si>
    <t>Up to 160 acres of residential property eligible.</t>
  </si>
  <si>
    <t>Exemption for Deployed Active Duty Military</t>
  </si>
  <si>
    <t>FL006</t>
  </si>
  <si>
    <t>Exemption equals percentage of year the service member was deployed in military operations outside the 50 states.</t>
  </si>
  <si>
    <t>Program is for military personnel deployed outside U.S. on active duty in prior year.</t>
  </si>
  <si>
    <t>Exemption for Totally Disabled (w/Income ceiling)</t>
  </si>
  <si>
    <t>FL101</t>
  </si>
  <si>
    <t>Applicant must be paraplegic or other totally disabled person who uses a wheelchair for mobility or who is legally blind.</t>
  </si>
  <si>
    <t>Exemption for Disabled Ex-Service Members</t>
  </si>
  <si>
    <t>FL102</t>
  </si>
  <si>
    <t>Service Connected Total Disability Exemption</t>
  </si>
  <si>
    <t>By Mar 1</t>
  </si>
  <si>
    <t>FL103(a)</t>
  </si>
  <si>
    <t>Applicant must have received specially adapted housing assistance and use a wheelchair.</t>
  </si>
  <si>
    <t>First Responders Total Disability Exemption</t>
  </si>
  <si>
    <t>FL103(b)</t>
  </si>
  <si>
    <t>Applicant must have received specially adapted housing assistance and use a wheelchair. First responder eligible if impairment caused in the line of duty.</t>
  </si>
  <si>
    <t>Homestead Exemption (All taxes)</t>
  </si>
  <si>
    <t>FL104(a)</t>
  </si>
  <si>
    <t>Homestead Exemption (Excludes school taxes)</t>
  </si>
  <si>
    <t>Excl. school taxes</t>
  </si>
  <si>
    <t>FL104(b)</t>
  </si>
  <si>
    <t>This exemption is only applied to assessed value greater than $50,000. Thus, assessed value must be $75,000+ to get the full exemption. Under the homestead exemption (FL104), the first $25,000 is exempt from all taxes (FL104a), and there is an additional $25,000 exemption on values above $50,000 for all taxes except school taxes (FL104b).</t>
  </si>
  <si>
    <t>Exemption for Widows and Widowers</t>
  </si>
  <si>
    <t>FL106(a)</t>
  </si>
  <si>
    <t>FL106(b)</t>
  </si>
  <si>
    <t>Applicant must be a widow or widower. Homestead exemption (FL104) is required as a pre-condition to applying for this add-on exemption.</t>
  </si>
  <si>
    <t>Exemption for the Blind and the Disabled</t>
  </si>
  <si>
    <t>Homestead exemption (FL104) is required as a pre-condition to applying for this add-on exemption.</t>
  </si>
  <si>
    <t>Local Option Exemption for Seniors ($50k Exemption)</t>
  </si>
  <si>
    <t>FL107</t>
  </si>
  <si>
    <t xml:space="preserve">Localities may offer instead of or in addition to FL107(b). The exemption applies only to taxes levied by the unit of government granting the exemption. </t>
  </si>
  <si>
    <t>FL109</t>
  </si>
  <si>
    <t>Localities may offer instead of or in addition to FL107(a). The exemption applies only to taxes levied by the unit of government granting the exemption.</t>
  </si>
  <si>
    <t>To be eligible for a 100% exemption, the homeowner must have lived in the homestead for at least 25 years, and the value of the property must be less than $250,000 in the first year that the tax owner applies and is eligible for exemption.</t>
  </si>
  <si>
    <t>Veteran Exemption (62+)</t>
  </si>
  <si>
    <t>ME103(a)</t>
  </si>
  <si>
    <t>ME103(b-d)</t>
  </si>
  <si>
    <t>Veteran Exemption (Disabled)</t>
  </si>
  <si>
    <t>ME103(b)</t>
  </si>
  <si>
    <t>ME103(a, c, d)</t>
  </si>
  <si>
    <t>Parent or Child of Wartime Veteran Exemption</t>
  </si>
  <si>
    <t>ME103(c)</t>
  </si>
  <si>
    <t>ME103(a, b, d)</t>
  </si>
  <si>
    <t>A qualifying parent of a deceased veteran must be at least 62 years old, a qualifying child must be a minor. In all cases, the qualifying family member must be receiving a pension, or other compensation from the US Government based on the death of the qualifying veteran.</t>
  </si>
  <si>
    <t>Veteran Exemption (Specially Adapted Housing)</t>
  </si>
  <si>
    <t>ME103(a-c)</t>
  </si>
  <si>
    <t xml:space="preserve">Exemption applies to specially adapted housing units of veterans who served during a federally recognized war period and who are paraplegic, if they received a grant from the United States Government for their adapted housing. </t>
  </si>
  <si>
    <t>Blind Exemption</t>
  </si>
  <si>
    <t>ME104</t>
  </si>
  <si>
    <t>Maine Resident Homestead Property Tax Exemption</t>
  </si>
  <si>
    <t>ME105</t>
  </si>
  <si>
    <t>$20,000 exemption subject to reduction in case of local assessment ratio greater than 100%.</t>
  </si>
  <si>
    <t>Veterans who served for at least 90 days in war are eligible; those who retire after 30 years of service are also eligible. World War II veterans with certain Merchant Marine Service and military service with allied armies also qualify.</t>
  </si>
  <si>
    <t>Four exemption levels based on disability rating from VA: 10-25% ($2,250 exemption), 26-50% ($3,000), 51-75% ($3,750), 76%+ ($4,500). Exemption applies to assessed value. There is a 70% assessment ratio in CT, so market value of exemption is approximately $3,214-$6,429. Exemption amounts include standard exemption (tax loss borne by local gov't, which is $1,500-$3,000) + additional 50% exemption (state reimbursement, which adds $750-$1,500).</t>
  </si>
  <si>
    <t>Four exemption levels based on disability rating from VA: 10-25% ($4,500 exemption), 26-50% ($6,000), 51-75% ($7,500), 76%+ ($9,000). Exemption applies to assessed value. There is a 70% assessment ratio in CT, so market value of exemption is approximately $6,429-$12,857. Exemption amounts include standard exemption (tax loss borne by local gov't, which is $1,500-$3,000) + additional 200% exemption (state reimbursement, which adds $3,000-$6,000).</t>
  </si>
  <si>
    <t>This program is for veterans who do not qualify for the standard deduction (CT104) because of their dates of service and who were not injured in service. The income levels may be either the statutory limit for single individuals, $21,000, or an amount established by the municipality, not to exceed this amount by more than $25,000.</t>
  </si>
  <si>
    <t>If a properly completed and approved application is filed from April 1 to September 30, the property will receive one-half (50%) of the deduction reflected on the second installment (and full deductions for all tax years in the future).</t>
  </si>
  <si>
    <t>Home Exemption for Elderly (Municipal taxes)</t>
  </si>
  <si>
    <t>Surviving spouses may transfer the exemption to another property as long as it is used as the primary residence.</t>
  </si>
  <si>
    <t>Exempt. for Spouses of Police/Fire Killed in Duty</t>
  </si>
  <si>
    <t xml:space="preserve">In Maui County, only unremarried surviving spouses of veterans who died while on active duty are eligible for the benefit. </t>
  </si>
  <si>
    <t>Applicant must have leprosy. Specific criteria vary by county.</t>
  </si>
  <si>
    <t>If the eligible spouse moves to a different homestead, the benefit is limited to the amount of the exemption claimed on the prior homestead.</t>
  </si>
  <si>
    <t xml:space="preserve">The unmarried surviving spouse of a member of the Armed Forces, Louisiana National Guard, state police, law enforcement or fire protection officer medical responder, technician, or paramedic who died while on duty is eligible. </t>
  </si>
  <si>
    <t>Application deadline is later of April 1 or 3 months after tax bill is mailed.</t>
  </si>
  <si>
    <t>Program allows localities to offer tax abatements to senior citizens and veterans with a service-connected disability who provide volunteer services.</t>
  </si>
  <si>
    <t>Credit for Disabled Police and Rescue Workers</t>
  </si>
  <si>
    <t>Must be owner of a family assistance dwelling, defined as: 1) not a vacation home, 2) not homeowner's residence but used for personal purposes for 14 days or 10% of the days during a year in which the unit is rented at a fair rental, and 3) the only residence of a family-member who makes rental payments that are less than 90% of a fair rental price and is entitled to low income assistance benefits under a federal or state program.</t>
  </si>
  <si>
    <t>Must have owned a home that was acquired by the State for public use and that had previously been eligible for the homestead tax credit.</t>
  </si>
  <si>
    <t>Eligibilty requirements may vary slightly from county to county.</t>
  </si>
  <si>
    <t>Homestead Exemption for Disabled People</t>
  </si>
  <si>
    <t xml:space="preserve">County assessors may determine the amount of the homestead exemption, up to a maximum of $10,000 assessed value in Cook County ($30,000 market value) and $6,000 of assessed value ($18,000 market value) in all other counties. </t>
  </si>
  <si>
    <t>Exempt. of Improvement following Catastrophic Event</t>
  </si>
  <si>
    <t>The value added to a homestead by new improvements after a catastrophic event (typically a natural disaster) is exempt for four years after the date of the improvement, up to a maximum exemption of $75,000.</t>
  </si>
  <si>
    <t>This exemption applies to improvements made to a residential structure following a catastrophic event. A "catastrophic event" is one that arises (but not limited to) from fire, flood, earthquake, wind, storm, explosion etc. In the instance of flooding, residential structure must be located within local jurisdiction participating in the National Flood Insurance Program.</t>
  </si>
  <si>
    <t xml:space="preserve">Mobile homes eligible. </t>
  </si>
  <si>
    <t>MA112</t>
  </si>
  <si>
    <t>Benefit extends to homestead and up to 10 acres of land. Amount of benefit is based on the balance in the Elderly Assistance Fund; each year it is disbursed proportionately among all eligible property owners. Applicants must be enrolled in the Senior Valuation Protection Program (AZ 107). Income limit is $35,000 for a single individual.</t>
  </si>
  <si>
    <t>Municipalities can set their own eligibility criteria and income requirements.</t>
  </si>
  <si>
    <t>Relief under this program cannot exceed 10% of property value. If the total amount of tax relief provided by this program and other tax relief programs exceeds 75% of the taxes that would be owed without relief, then towns are required to put a lien on the property for the amount of tax relief exceeding 75%.</t>
  </si>
  <si>
    <t>For individuals who volunteer their services such as firefighters, EMTs, paramedic, search and rescue, ambulance drivers. Retired personnel are also eligible if they volunteered their services for at least 25 years.</t>
  </si>
  <si>
    <t>Up to 160 acres of residential property eligible. Benefit is full exemption if combined taxable income on federal tax return is not more than $12,000, but if over limit and AGI on state tax return is less than $12,000 max benefit is $5,000 assessed value exemption ($50,000 market value).</t>
  </si>
  <si>
    <t>In Honolulu, benefit ranges from $140,000 to $200,000 based on age. In Kauai County, the exemption is $120,000.</t>
  </si>
  <si>
    <t>Purchase price of property cannot exceed $464,000. Income ceiling depends on household size: 1 person ($65,100), 2 ($74,400), 3 ($83,700), 4 ($92,940), 5 ($100,380), 6 ($107,820), 7 ($115,260), 8 ($122,700). Income ceilings are equal to 120% of the lower income guidelines for low-income housing assistance in the Washington MSA for 2018 (Source: DC Office of Tax and Revenue). Fair market value of the unit or residential property may not exceed 80% of the median sale price for homes within the District of Columbia in the prior year.</t>
  </si>
  <si>
    <t>Age criteria set locally.</t>
  </si>
  <si>
    <t>Poverty Exemption</t>
  </si>
  <si>
    <t>MI101</t>
  </si>
  <si>
    <t>Credit for Veterans (Disabled Vets)</t>
  </si>
  <si>
    <t>With Inc. Tax Return</t>
  </si>
  <si>
    <t>MI103(a)</t>
  </si>
  <si>
    <t>MI103(b-d)</t>
  </si>
  <si>
    <t>Homestead's taxable value cannot exceed $135,000, market value ≈ $270,000.</t>
  </si>
  <si>
    <t>Credit for Veterans (Spouse killed in service)</t>
  </si>
  <si>
    <t>MI103(b)</t>
  </si>
  <si>
    <t>MI103(a,c,d)</t>
  </si>
  <si>
    <t>Credit for Veterans (Pensioned Vets, Active Duty)</t>
  </si>
  <si>
    <t>MI103(c)</t>
  </si>
  <si>
    <t>MI103(a,b,d)</t>
  </si>
  <si>
    <t>Exemption is for non-disabled pensioned veterans and active military personnel. Homestead's taxable value cannot exceed $135,000, market value ≈ $270,000.</t>
  </si>
  <si>
    <t>Credit for Veterans (Spouse of WWII/Korea Vet)</t>
  </si>
  <si>
    <t>MI103(d)</t>
  </si>
  <si>
    <t>MI103(a-c)</t>
  </si>
  <si>
    <t>Credit for Blind People</t>
  </si>
  <si>
    <t>MI103(e)</t>
  </si>
  <si>
    <t>M1103(a-d)</t>
  </si>
  <si>
    <t xml:space="preserve">The max credit is $1,500. Claim may be made within 4 years of due date. </t>
  </si>
  <si>
    <t>Principal Residence Exempt. for Local School Levy</t>
  </si>
  <si>
    <t>By Jun 1</t>
  </si>
  <si>
    <t>MI104</t>
  </si>
  <si>
    <t>This program exempts up to 18 mills for school operating purposes.</t>
  </si>
  <si>
    <t>Applications may be submitted after June 1 but before November 1 for a partial benefit.</t>
  </si>
  <si>
    <t>Taconite Credit (In city w/taconite mine)</t>
  </si>
  <si>
    <t>Unspecified</t>
  </si>
  <si>
    <t>MN101(a)</t>
  </si>
  <si>
    <t>MN101(b)</t>
  </si>
  <si>
    <t xml:space="preserve">If applicant's property tax bill is less than $478, then the receive a 66% reduction in their tax bill instead of the flat $315 credit. </t>
  </si>
  <si>
    <t>Applicant must live in a city where taconite is mined or quarried, or where there is a taconite concentrating plant. Nonhomestead property is eligible.</t>
  </si>
  <si>
    <t>Taconite Homestead Credit (Near taconite mine)</t>
  </si>
  <si>
    <t>If applicant's property tax bill is less than $509, then the receive a 57% reduction in their tax bill instead of the flat $290 credit.</t>
  </si>
  <si>
    <t>Applicant must live in a school district whose boundaries are within 20 miles of a taconite mine or plant. Nonhomestead property is eligible.</t>
  </si>
  <si>
    <t>Refund for Significant Property Tax Increases</t>
  </si>
  <si>
    <t>Rebate Check</t>
  </si>
  <si>
    <t>MN102</t>
  </si>
  <si>
    <t>The benefit is equal to 60% of taxes that exceed a 12% increase from the prior year if that amount is over $100. The maximum benefit is $1,000.</t>
  </si>
  <si>
    <t>The benefit does not extend to increases in taxes due to improvements that increase the value or due to termination of valuation exclusions for older homes or natural disasters.</t>
  </si>
  <si>
    <t>Agricultural Homestead Market Value Credit</t>
  </si>
  <si>
    <t>By Dec 15</t>
  </si>
  <si>
    <t>MN105</t>
  </si>
  <si>
    <t>The credit is equal to 0.3 percent of the first $115,000 of the property's agricultural credit market value plus 0.1 percent of the property's agricultural credit market value in excess of $115,000. The maximum benefit is $490 at $260,000 market value.</t>
  </si>
  <si>
    <t xml:space="preserve">To be eligible, a property must be classified as an agricultural homestead, must be class 2a agricultural land or any vacant class 2b land contiguous with the agricultural land and owned by the same party. </t>
  </si>
  <si>
    <t>Disabled Veteran Homestead Exempt. (100% disabled)</t>
  </si>
  <si>
    <t>Jan 1 - Jul 1</t>
  </si>
  <si>
    <t>MN106(a)</t>
  </si>
  <si>
    <t>MN107, MN106(b)</t>
  </si>
  <si>
    <t>Surviving spouse benefit ends after 8 years. If the disabled veteran is not a homeowner, then the primary family caregiver of the eligible veteran can receive the exemption.</t>
  </si>
  <si>
    <t>Disabled Veteran Homestead Exempt. (70% disabled)</t>
  </si>
  <si>
    <t>MN106(b)</t>
  </si>
  <si>
    <t>MN107, MN106(a)</t>
  </si>
  <si>
    <t>If the disabled veteran is not a homeowner, then the primary family caregiver of the eligible veteran can receive the exemption.</t>
  </si>
  <si>
    <t>Homestead Market Value Exclusion</t>
  </si>
  <si>
    <t>By Jan 2</t>
  </si>
  <si>
    <t>MN107</t>
  </si>
  <si>
    <t>The exclusion is 40% of the first $76,000 of market value, reduced by 9% of the value over $76,000, and phases out completely at $413,800 market value.</t>
  </si>
  <si>
    <t>Farmstead property is eligible.</t>
  </si>
  <si>
    <t>Special Classification for the Blind or Disabled</t>
  </si>
  <si>
    <t>MN108</t>
  </si>
  <si>
    <t>The benefit exempts 55% of the first $50,000 of assessed value.</t>
  </si>
  <si>
    <t xml:space="preserve">Disability must be total and permanent and the applicant must be receiving disability payments from a public agency. Benefits extend to surviving spouses of disabled veterans. </t>
  </si>
  <si>
    <t>Homestead Exemption for Seniors</t>
  </si>
  <si>
    <t>MS102(a)</t>
  </si>
  <si>
    <t>MS102(b)</t>
  </si>
  <si>
    <t>Recipients of this benefit are also exempted from the forest acreage tax.</t>
  </si>
  <si>
    <t>Homestead Exemption for the Disabled</t>
  </si>
  <si>
    <t>Homestead Exempt. for Taxpayers Under 65 Years Old</t>
  </si>
  <si>
    <t>MS103</t>
  </si>
  <si>
    <t>Tax credit is based on assessed value, with 50 brackets in $150 increments: $6 (Assessed value &lt; $150) to $300 (Value &gt; $7,350).</t>
  </si>
  <si>
    <t>MS104</t>
  </si>
  <si>
    <t>Homestead Exclusion for Senior Citizens</t>
  </si>
  <si>
    <t>NC101(a)</t>
  </si>
  <si>
    <t>All other property tax relief</t>
  </si>
  <si>
    <t>Claimants continue to receive benefit if residence unoccupied for medical reasons, including nursing home care.</t>
  </si>
  <si>
    <t>Homestead Exclusion for Disabled Citizens</t>
  </si>
  <si>
    <t>NC101(b)</t>
  </si>
  <si>
    <t>Disabled Veteran Homestead Property Tax Exclusion</t>
  </si>
  <si>
    <t>NC104</t>
  </si>
  <si>
    <t>Up to one acre of land is eligible for exemption.</t>
  </si>
  <si>
    <t>Applicants are eligible if they have received specially adapted housing assistance.</t>
  </si>
  <si>
    <t xml:space="preserve">Property Tax Exemption for Disabled Residents </t>
  </si>
  <si>
    <t>By Feb 1</t>
  </si>
  <si>
    <t>ND103(a)</t>
  </si>
  <si>
    <t>Applicants must be totally disabled and permanently confined to a wheelchair.</t>
  </si>
  <si>
    <t>Property Tax Exemption for Disabled Veterans</t>
  </si>
  <si>
    <t>ND103(b)</t>
  </si>
  <si>
    <t>Applicant must be a paraplegic veteran who has been awarded specially adapted housing by the Department of Veterans Affairs.</t>
  </si>
  <si>
    <t>Exemption for Disabled Residents (Low-Income)</t>
  </si>
  <si>
    <t xml:space="preserve">ND103(c) </t>
  </si>
  <si>
    <t>ND103(a,b)</t>
  </si>
  <si>
    <t>Property Tax Credit for Disabled Veterans</t>
  </si>
  <si>
    <t>Excl. spec. assess.</t>
  </si>
  <si>
    <t>ND104(a)</t>
  </si>
  <si>
    <t>ND104(b)</t>
  </si>
  <si>
    <t>If taxable value of improvements is below $5,400 (market value ≈ $120,000), there's a percentage reduction in the taxable value of improvements equal to the veteran's disability rating. If taxable value exceeds $5,400, then the exemption equals the percentage disabled x $5,400. The maximum exemption is $6,750 of taxable value (market value = $150,000)</t>
  </si>
  <si>
    <t>Prop. Tax Credit for Spouse of Vet Killed in Service</t>
  </si>
  <si>
    <t xml:space="preserve">Surviving spouse who is receiving department of veterans' affairs dependency and indemnity compensation is eligible. </t>
  </si>
  <si>
    <t>Local Option Exemption for New Residential Property</t>
  </si>
  <si>
    <t>ND105</t>
  </si>
  <si>
    <t>Maximum benefit is $150,000 of full (market) value.</t>
  </si>
  <si>
    <t>Property Tax Exemption for the Blind</t>
  </si>
  <si>
    <t>ND106</t>
  </si>
  <si>
    <t xml:space="preserve">
</t>
  </si>
  <si>
    <t>NE</t>
  </si>
  <si>
    <t>Homestead Exemption for Totally Disabled Veterans</t>
  </si>
  <si>
    <t>Feb 3 - Jun 29</t>
  </si>
  <si>
    <t>NE104</t>
  </si>
  <si>
    <t>Exemption for Deaf Persons</t>
  </si>
  <si>
    <t>Dec 1 - Apr 15</t>
  </si>
  <si>
    <t>NH101</t>
  </si>
  <si>
    <t>The value of property improvements to assist deaf or severly hearing impaired inhabitants can also be deducted from total assessed value of the property each year.</t>
  </si>
  <si>
    <t>Applicant must be deaf and have resided in the state for at least five consecutive years. Local government sets asset limit, which must be at least $35,000 and exclude home value. Income ceiling is $13,400 for individuals not married. Property can be owned by the deaf resident's spouse.</t>
  </si>
  <si>
    <t>Local Option Exemption for Disabled Persons</t>
  </si>
  <si>
    <t>NH102</t>
  </si>
  <si>
    <t>NH103</t>
  </si>
  <si>
    <t>Local Option Elderly Exemption</t>
  </si>
  <si>
    <t>Applicant must have resided in the state for at least three years. Local government sets asset limit, which must be at least $35,000 and exclude home value. Income ceiling is $13,400 for individuals not married.</t>
  </si>
  <si>
    <t>NH106</t>
  </si>
  <si>
    <t>Totally Disabled Veterans' Credit with Local Options</t>
  </si>
  <si>
    <t>NH109(a)</t>
  </si>
  <si>
    <t>Localities may increase credit up to $2,000. Localities must recertify eligibility at least once every 5 years.</t>
  </si>
  <si>
    <t>Applicant must have a total and permanent service-connected disability, certified by the US Department of Veteran Affairs. Applicant must have resided in the state one year prior to April 1 of application year.</t>
  </si>
  <si>
    <t>Veterans' Tax Credits (Spec. Adapted Housing)</t>
  </si>
  <si>
    <t>NH109(b)</t>
  </si>
  <si>
    <t>Localities must recertify eligibility at least once every 5 years.</t>
  </si>
  <si>
    <t>Veterans' Surviving Spouse Tax Credit</t>
  </si>
  <si>
    <t>Localities may increase benefit to up to $2,000.</t>
  </si>
  <si>
    <t>NJ</t>
  </si>
  <si>
    <t>NJ102</t>
  </si>
  <si>
    <t>Retroactive refunds permitted.</t>
  </si>
  <si>
    <t>Annual Property Tax Deduction for Senior Citizens</t>
  </si>
  <si>
    <t>Oct 1 - Dec 31</t>
  </si>
  <si>
    <t>NJ103(a)</t>
  </si>
  <si>
    <t>NJ103(b)</t>
  </si>
  <si>
    <t>After initial application year, required annual form is due by Mar 1.</t>
  </si>
  <si>
    <t>Annual Property Tax Deduction for Disabled Persons</t>
  </si>
  <si>
    <t>Property Tax Reimbursement (Senior Freeze)</t>
  </si>
  <si>
    <t>By Oct 31</t>
  </si>
  <si>
    <t>NJ104(a)</t>
  </si>
  <si>
    <t>NJ104(b)</t>
  </si>
  <si>
    <t>Credit equals the difference between property tax paid in the base year (i.e. first year eligible) and the amount paid in the current year.</t>
  </si>
  <si>
    <t>For 2018 benefit, 2017 income is subject to income limit of $70,000 and 2016 income may not exceed $87,000. Applicant must have owned homestead for past three years and lived in the state since 2006.</t>
  </si>
  <si>
    <t>Property Tax Reimbursement (Disabled)</t>
  </si>
  <si>
    <t xml:space="preserve">For 2018 benefit, 2017 income is subject to income limit of $70,000 and 2016 income may not exceed $87,000.  Applicant must be receiving Federal Social Security disability benefits, have owned homestead for past three years, and lived in the state since 2006. </t>
  </si>
  <si>
    <t>Annual Deductions for Veterans</t>
  </si>
  <si>
    <t>NJ106</t>
  </si>
  <si>
    <t xml:space="preserve">Applicants must have resided in the state for one year prior to October 1 application year. </t>
  </si>
  <si>
    <t>Head-of-Family Exemption</t>
  </si>
  <si>
    <t>30 days after notice</t>
  </si>
  <si>
    <t>NM102</t>
  </si>
  <si>
    <t>Applications are accepted from Jan. 1 to 30 days after the assessors mails the notice of value.</t>
  </si>
  <si>
    <t xml:space="preserve">Only residential property owned by head of family or held in grantor trust by head of family is eligible. </t>
  </si>
  <si>
    <t>Veteran Exemption</t>
  </si>
  <si>
    <t>NM103</t>
  </si>
  <si>
    <t>NM104</t>
  </si>
  <si>
    <t>Property Tax Exemption for Blind Persons</t>
  </si>
  <si>
    <t>NV101</t>
  </si>
  <si>
    <t>Property Tax Exemption for Veterans</t>
  </si>
  <si>
    <t>NV102</t>
  </si>
  <si>
    <t>Veteran must have served during specified periods of conflict. Applicant must have resided in the state for at least 6 months.</t>
  </si>
  <si>
    <t>Property Tax Exemption for Surviving Spouses</t>
  </si>
  <si>
    <t>NV103</t>
  </si>
  <si>
    <t>Exemption for Disabled Veterans (100% disabled)</t>
  </si>
  <si>
    <t>NV104(a)</t>
  </si>
  <si>
    <t>NV102, NV104(b,c)</t>
  </si>
  <si>
    <t>Exemption for Disabled Veterans (80% disabled)</t>
  </si>
  <si>
    <t>NV104(b)</t>
  </si>
  <si>
    <t>NV102, NV104(a,c)</t>
  </si>
  <si>
    <t>Exemption for Disabled Veterans (60% disabled)</t>
  </si>
  <si>
    <t>NV104(c)</t>
  </si>
  <si>
    <t>NV102, NV104(a,b)</t>
  </si>
  <si>
    <t>NY102</t>
  </si>
  <si>
    <t>Some localities may set a different application deadline.</t>
  </si>
  <si>
    <t>Applicant must have owned property for at least one year. Localities may set income ceiling between $3,000 and $29,000. Localities using a $29,000 income ceiling may offer exemptions of less than 50% to applicants with incomes over $29,000 but under $37,400 using the "sliding scale option." Income limit is $50,000 for NYC.</t>
  </si>
  <si>
    <t>Local Option Exemption for Person with Disabilities</t>
  </si>
  <si>
    <t>NY103</t>
  </si>
  <si>
    <t>Localities may set income ceiling between $3,000 and $29,000. Localities using a $29,000 income ceiling may offer exemptions of less than 50% to applicants with incomes over $29,000 but under $37,400 using the "sliding scale option."</t>
  </si>
  <si>
    <t>STAR Exemption (Basic)</t>
  </si>
  <si>
    <t>NY104(a)</t>
  </si>
  <si>
    <t>NY104(b)</t>
  </si>
  <si>
    <t>The exemption amount on which the benefit is based is adjusted based on local housing prices, and is lower in the five largest cities (where it is applied to both general city taxes and school taxes). Savings from STAR cannot increase more than 2% per year. Residents of NYC are not eligible. The STAR exemption is now disbursed to new applicants as a rebate check (Starting in 2016), but homeowners who applied in prior years continue to receive STAR as a property tax exemption.</t>
  </si>
  <si>
    <t>STAR Exemption (Enhanced)</t>
  </si>
  <si>
    <t>Eligible Fund Veterans Exemption</t>
  </si>
  <si>
    <t>NY105(a)</t>
  </si>
  <si>
    <t>NY105(b)</t>
  </si>
  <si>
    <t>Local application deadline is usually Mar 1.</t>
  </si>
  <si>
    <t>Eligible Fund Seriously Disabled Exemption</t>
  </si>
  <si>
    <t>Applicant must be eligible for governmental grants for special equipment in residence to accommodate veteran's disability.</t>
  </si>
  <si>
    <t>Alternative Veterans Exemption (War time vet)</t>
  </si>
  <si>
    <t>NY106(a)</t>
  </si>
  <si>
    <t>Local governments choose the maximum dollar amount of the exemption, which can range from $9,000 to $45,000 (or $75,000 for localities with high appreciation). Local application deadline is usually Mar 1.</t>
  </si>
  <si>
    <t>Only veterans who served during period of war eligible.</t>
  </si>
  <si>
    <t>Alternative Veterans Exemption (Combat zone)</t>
  </si>
  <si>
    <t>NY106(b)</t>
  </si>
  <si>
    <t>This exemption is in addition to the 15% exemption for wartime veterans (NY106a). Local governments choose the maximum dollar amount of the exemption, which can range from $6,000 to $30,000 (or $50,000 for localities with high appreciation). Local application deadline is usually Mar 1.</t>
  </si>
  <si>
    <t>Alternative Veterans Exemption (Disabled)</t>
  </si>
  <si>
    <t>NY106(c)</t>
  </si>
  <si>
    <t>Exemption amount equals one-half of the vet's disability rating multiplied by a maximum benefit chosen by the local government, which can range from $30,000 to $150,000 (or $200,000 for localities with high appreciation). That means the exemption falls between $1,500 (1/2 x 10% x 30,000) and $75,000 (1/2 x 100% x 150,000) (With a higher range for localities with high appreciation). Local application deadline is usually Mar 1.</t>
  </si>
  <si>
    <t>Volunteer Firefighter &amp; Ambulance Worker Exempt.</t>
  </si>
  <si>
    <t>NY107</t>
  </si>
  <si>
    <t>Local governments choose the maximum dollar amount of the exemption, which can range from $500 to $3,000 in most counties. In Montgomery, Nassau, Suffolk, and Westchester counties there is no maximum dollar amount for the exemption. Local application deadline is usually Mar 1.</t>
  </si>
  <si>
    <t>Applicant must be member of a volunteer fire department or ambulance service.</t>
  </si>
  <si>
    <t>Exemption for Clergy</t>
  </si>
  <si>
    <t>NY112</t>
  </si>
  <si>
    <t>Applicant must be a member of the clergy or a surviving spouse of clergy.</t>
  </si>
  <si>
    <t>Property Tax Relief Credit</t>
  </si>
  <si>
    <t>NY114</t>
  </si>
  <si>
    <t xml:space="preserve">This credit equals a percentage of a taxpayer's STAR exemption (NY104a), with the percentage depending on the homeowner's 2016 income: Income $75,000 or less (Credit = 60% of Basic STAR savings), Income $75,000 to $150,000 (42.5%), Income $150,000 to $200,000 (25%), Income $200,000 to $275,000 (Credit = 7.5% of Basic STAR Savings). For homeowner's that receive Enhanced STAR (NY104b), this credit equals 26% of their Enhanced STAR savings. This credit is disbursed automatically to qualifying taxpayers receiving STAR benefits. </t>
  </si>
  <si>
    <t xml:space="preserve">New York City property is ineligible. Credit unavailable in communities that have exceeded tax levy limit. </t>
  </si>
  <si>
    <t>Senior Property Tax Homestead Exemption</t>
  </si>
  <si>
    <t>OH101(a)</t>
  </si>
  <si>
    <t>OH101(b)</t>
  </si>
  <si>
    <t>Disabled Property Tax Homestead Exemption</t>
  </si>
  <si>
    <t>Only individuals who became disabled after 2012 are subject to the income limit.</t>
  </si>
  <si>
    <t>Disabled Veteran Property Tax Homestead Exemption</t>
  </si>
  <si>
    <t>OH105</t>
  </si>
  <si>
    <t xml:space="preserve">Up to 1 acre of land is eligible for exemption. </t>
  </si>
  <si>
    <t>Two and Half Percent Rollback</t>
  </si>
  <si>
    <t>By Jun 5</t>
  </si>
  <si>
    <t>OH102</t>
  </si>
  <si>
    <t xml:space="preserve">Applicants must be homeowners and occupy the residence. </t>
  </si>
  <si>
    <t>Ten Percent Rollback</t>
  </si>
  <si>
    <t>OH103</t>
  </si>
  <si>
    <t>Jan 1- Mar 15</t>
  </si>
  <si>
    <t>OK102</t>
  </si>
  <si>
    <t>By Mar 15</t>
  </si>
  <si>
    <t>OK103</t>
  </si>
  <si>
    <t xml:space="preserve">Applicant must own and live in the home. Homeowners who have delinquent personal property taxes are not eligible. </t>
  </si>
  <si>
    <t>Additional Homestead Exemption</t>
  </si>
  <si>
    <t>Jan 1 - Mar 15</t>
  </si>
  <si>
    <t>OK104</t>
  </si>
  <si>
    <t>Credit for Natural Disaster Damage</t>
  </si>
  <si>
    <t>OK106</t>
  </si>
  <si>
    <t>The base credit is the difference between the property taxes paid per square foot before the natural disaster and after the residence is rebuilt following the damage. The credit is available for 5 years, with the base credit reduced by 20% each year.</t>
  </si>
  <si>
    <t xml:space="preserve">The property must have been destroyed or damaged by a natural disaster after 12/31/2011. The property must be primary residence in years prior to and after the natural disaster and homeowner must be eligible for the homestead exemption in the same years. </t>
  </si>
  <si>
    <t>Homestead Exemption for Active Duty Military</t>
  </si>
  <si>
    <t>Jan 1 - Aug 1</t>
  </si>
  <si>
    <t>OR102</t>
  </si>
  <si>
    <t>Program is for members of Armed Services on active duty for 179+ consecutive days.</t>
  </si>
  <si>
    <t>Disabled Veterans' Exemption</t>
  </si>
  <si>
    <t>OR103(a)</t>
  </si>
  <si>
    <t>OR103(b)</t>
  </si>
  <si>
    <t>Veterans' Surviving Spouses Exemption</t>
  </si>
  <si>
    <t>PA</t>
  </si>
  <si>
    <t>School District Exemption for Homestead Property</t>
  </si>
  <si>
    <t>PA101</t>
  </si>
  <si>
    <t>Value of exemption must be less than 50% of the median assessed value of homestead property in the locality and must be applied uniformly to all homesteads.</t>
  </si>
  <si>
    <t>Residents of Philadelphia are ineligible but qualify for a wage tax reduction and a city-specific homestead exemption.</t>
  </si>
  <si>
    <t>County or City Homestead Exemption (Act 50)</t>
  </si>
  <si>
    <t>County &amp; municipal</t>
  </si>
  <si>
    <t>PA103</t>
  </si>
  <si>
    <t>Value of exemption must be less than 50% of the median assessed value of homestead property in the locality.</t>
  </si>
  <si>
    <t>Every two years</t>
  </si>
  <si>
    <t>PA104</t>
  </si>
  <si>
    <t>RI</t>
  </si>
  <si>
    <t>Veterans Property Tax Exemption Program</t>
  </si>
  <si>
    <t>RI108(a)</t>
  </si>
  <si>
    <t>Disabled Veterans Property Tax Exemption Program</t>
  </si>
  <si>
    <t>RI108(b)</t>
  </si>
  <si>
    <t>Veterans who are totally disabled as a result of service and are awarded specially adapted housing assistance are eligible.</t>
  </si>
  <si>
    <t>Permanently Disabled Veterans Property Tax Exemption</t>
  </si>
  <si>
    <t>RI108(c)</t>
  </si>
  <si>
    <t>Veterans who are permanently disabled as a result of service and own homesteads acquired or modified with a specially adapted housing grant are eligible.</t>
  </si>
  <si>
    <t>POW Property Tax Exemption Program</t>
  </si>
  <si>
    <t>RI108(d)</t>
  </si>
  <si>
    <t>Veterans who have been prisoners of war are eligible.</t>
  </si>
  <si>
    <t>Gold Start Parents Property Tax Exemption Program</t>
  </si>
  <si>
    <t>R108(e)</t>
  </si>
  <si>
    <t>Parents of servicemen killed in duty are eligible.</t>
  </si>
  <si>
    <t>Visually Impaired Exemption Program</t>
  </si>
  <si>
    <t>RI109</t>
  </si>
  <si>
    <t>Homestead Exemption for Paraplegic Persons</t>
  </si>
  <si>
    <t>SC101</t>
  </si>
  <si>
    <t>Up to one acre of land is eligible.</t>
  </si>
  <si>
    <t>Paraplegic or hemiplegic is defined as a person who has paralysis of one lateral half of the body resulting from injury to the motor centers of the brain. Those with Parkinson's Disease, Multiple Sclerosis, or Amyotrophic Lateral Sclerosis (ALS) who have the same ambulatory difficulties as a person with paraparesis or hemiparesis are included.</t>
  </si>
  <si>
    <t>SC102(a)</t>
  </si>
  <si>
    <t>SC102(b)</t>
  </si>
  <si>
    <t>Exemption for Former Police/Firefighters</t>
  </si>
  <si>
    <t>Applicant must be a former police officers or fire fighter with a permanent service-connected disability, or their surviving spouse.</t>
  </si>
  <si>
    <t>Homestead Exemption for Senior Citizens</t>
  </si>
  <si>
    <t>SC103(a)</t>
  </si>
  <si>
    <t>SC103(b)</t>
  </si>
  <si>
    <t>Homestead Exemption for Blind or Disabled Persons</t>
  </si>
  <si>
    <t>School Property Tax Exemption for All Homeowners</t>
  </si>
  <si>
    <t>SC104</t>
  </si>
  <si>
    <t>Benefit applies to residential property and privately owned agricultural property. No application is required.</t>
  </si>
  <si>
    <t>SD</t>
  </si>
  <si>
    <t>Property Tax Exemption for Paraplegic Veterans</t>
  </si>
  <si>
    <t>Jan 1 - Nov 1</t>
  </si>
  <si>
    <t>SD102(a)</t>
  </si>
  <si>
    <t>Property Tax Exemption for Totally Disabled Veterans</t>
  </si>
  <si>
    <t>SD102(b)</t>
  </si>
  <si>
    <t>Property Tax Relief for the Elderly</t>
  </si>
  <si>
    <t>TN101(a)</t>
  </si>
  <si>
    <t>TN101(b)</t>
  </si>
  <si>
    <t>Claim must be submitted at least 35 days before taxes become delinquent.</t>
  </si>
  <si>
    <t>Property Tax Relief for the Disabled</t>
  </si>
  <si>
    <t>Property Tax Relief for Disabled Veterans</t>
  </si>
  <si>
    <t>TN102</t>
  </si>
  <si>
    <t xml:space="preserve">Applicants who relocate to a health care facility or nursing home, or in the care of a friend or relative, will continue to qualify for this program. </t>
  </si>
  <si>
    <t>Homestead Exemption (School taxes, General exempt.)</t>
  </si>
  <si>
    <t>Jan 1 - Apr 30</t>
  </si>
  <si>
    <t>TX101(a)</t>
  </si>
  <si>
    <t>TX101(b,c)</t>
  </si>
  <si>
    <t>Homestead Exemption (School taxes, Seniors)</t>
  </si>
  <si>
    <t>TX101(b)</t>
  </si>
  <si>
    <t>TX101(a,c)</t>
  </si>
  <si>
    <t>This exemption is applied after the senior tax freeze (TX102).</t>
  </si>
  <si>
    <t>Homestead Exemption (School taxes, Disabled)</t>
  </si>
  <si>
    <t>TX101(c)</t>
  </si>
  <si>
    <t>TX101(a,b)</t>
  </si>
  <si>
    <t>Applicants must be either 1) unable to engage in gainful work because of physical or mental disability, 55 years old and blind and unable to engage in previous work due to blindness, or 3) receive Social Security disability benefits.</t>
  </si>
  <si>
    <t>Homestead Exemption (County special taxes)</t>
  </si>
  <si>
    <t>TX101(d)</t>
  </si>
  <si>
    <t>Exemption is for county special taxes for farm-to-market roads or flood control. Localities may increase the exemption for the elderly or disabled.</t>
  </si>
  <si>
    <t>Homestead Exemption (Local options)</t>
  </si>
  <si>
    <t>TX101(e)</t>
  </si>
  <si>
    <t>Localities may exempt up to 20% of a property's appraised value, with a minimum exemption of $5,000.</t>
  </si>
  <si>
    <t>Disabled Veterans Exemption (Partially disabled)</t>
  </si>
  <si>
    <t>TX103(a)</t>
  </si>
  <si>
    <t>TX103(b-d)</t>
  </si>
  <si>
    <t>Four exemption levels based on disability rating from VA: 10-30% ($5,000 exemption), 31-50% ($7,500), 51-70% ($10,000), 71-99% ($12,000).</t>
  </si>
  <si>
    <t>Disabled Veterans Exemption (Totally disabled)</t>
  </si>
  <si>
    <t>TX103(b)</t>
  </si>
  <si>
    <t>TX103(a,c,d)</t>
  </si>
  <si>
    <t>Disabled Veterans Exemption (Seniors)</t>
  </si>
  <si>
    <t>TX103(c)</t>
  </si>
  <si>
    <t>TX103(a,b,d)</t>
  </si>
  <si>
    <t>Disabled Veterans Exemption (Surviving spouse)</t>
  </si>
  <si>
    <t>TX103(d)</t>
  </si>
  <si>
    <t>TX103(a-c)</t>
  </si>
  <si>
    <t>Children under 18 of a veteran killed in duty are also eligible for this exemption.</t>
  </si>
  <si>
    <t>Exemption for Donated Homestead of Disabled Veteran</t>
  </si>
  <si>
    <t>TX103(e)</t>
  </si>
  <si>
    <t>The benefit is an exemption from appraised value equal to the percentage of the veteran's disability.</t>
  </si>
  <si>
    <t>Partially disabled veterans are eligible if their home was donated by a charitable organization at no cost or up to half of the home's market value.</t>
  </si>
  <si>
    <t>100 Percent Disabled Veterans Exemption</t>
  </si>
  <si>
    <t>TX105</t>
  </si>
  <si>
    <t>Primary Residential Property Exemption</t>
  </si>
  <si>
    <t>Local option</t>
  </si>
  <si>
    <t>UT101</t>
  </si>
  <si>
    <t>$ Credit</t>
  </si>
  <si>
    <t>UT102</t>
  </si>
  <si>
    <t xml:space="preserve">Counties have option to grant either a $984 credit (maximum benefit for lowest income threshold for state circuit breaker program) or a 50% credit to low-income seniors, whichever is lower. </t>
  </si>
  <si>
    <t>To be eligible, claimants must have lived in the state 10 months. Benefit may be extended to applicants who are disabled and/or who demonstrate extreme hardship.</t>
  </si>
  <si>
    <t>Veterans Disability Exemption (Totally disabled)</t>
  </si>
  <si>
    <t>UT103(a)</t>
  </si>
  <si>
    <t>UT103(b,c)</t>
  </si>
  <si>
    <t>Surviving minor children are eligible to receive benefits of deceased disabled veteran.</t>
  </si>
  <si>
    <t>Veterans Disability Exemption (Partially disabled)</t>
  </si>
  <si>
    <t>UT103(b)</t>
  </si>
  <si>
    <t>UT103(a,c)</t>
  </si>
  <si>
    <t>Veterans Disability Exemption (Surviving Spouse)</t>
  </si>
  <si>
    <t>UT103(c)</t>
  </si>
  <si>
    <t>UT103(a,b)</t>
  </si>
  <si>
    <t>Exemption is also available for surviving minor children of veteran killed in duty and spouses of veterans who died as a result of service-connected injuries.</t>
  </si>
  <si>
    <t>UT104</t>
  </si>
  <si>
    <t>Surviving minor orphans are eligible if their parent was blind and previously received this benefit.</t>
  </si>
  <si>
    <t>Homeowner Valuation Reduction</t>
  </si>
  <si>
    <t>UT106</t>
  </si>
  <si>
    <t>The additional tax relief is granted to qualifying taxpayers who have applied for the Homeowner's credit circuit breaker.</t>
  </si>
  <si>
    <t>Active Duty Armed Forces Exemption</t>
  </si>
  <si>
    <t>UT107(a)</t>
  </si>
  <si>
    <t xml:space="preserve">Includes up to a maximum of 1 acre of land. </t>
  </si>
  <si>
    <t xml:space="preserve">Applicants must have been on active duty or reserve duty outside the state for 200 days in a calendar year, or 200 consecutive days in the year before the application is filed. </t>
  </si>
  <si>
    <t>Active Duty Exemption (Surviving Spouse)</t>
  </si>
  <si>
    <t>UT107(b)</t>
  </si>
  <si>
    <t>VA</t>
  </si>
  <si>
    <t>Local Option Exemption for Seniors</t>
  </si>
  <si>
    <t>VA101(a)</t>
  </si>
  <si>
    <t>No more than 10 acres of land eligible.</t>
  </si>
  <si>
    <t>Local Option Exemption for Disabled</t>
  </si>
  <si>
    <t>VA101(b)</t>
  </si>
  <si>
    <t>by April 15</t>
  </si>
  <si>
    <t>VA103</t>
  </si>
  <si>
    <t>If property has multiple owners besides the claimant's spouse, the benefit is based on percentage of ownership. Localities may opt to exempt more than one acre of land. Eligibility must be recertified annually. </t>
  </si>
  <si>
    <t>Exempt. for Spouses of Armed Forces Killed in Action</t>
  </si>
  <si>
    <t>VA104</t>
  </si>
  <si>
    <t xml:space="preserve">The maximum dollar amount for an exemption is the county's average assessed value for single family residences. Localities may opt to exempt more than one acre of land. </t>
  </si>
  <si>
    <t>Residents of long-term care facilities are eligible.</t>
  </si>
  <si>
    <t>Exempt. For Spouses of Police/Fire Killed in Duty</t>
  </si>
  <si>
    <t>VA105</t>
  </si>
  <si>
    <t>The maximum dollar amount for an exemption is the county's average assessed value for single family residences. Localities may opt to exempt more than one acre of land.</t>
  </si>
  <si>
    <t>This local option exemption is for surviving spouses of public service officers or firefighters killed in the line-of-duty. Residents of long-term care facilities are eligible.</t>
  </si>
  <si>
    <t>Veterans' Property Tax Exemption</t>
  </si>
  <si>
    <t>By May 1</t>
  </si>
  <si>
    <t>VT104</t>
  </si>
  <si>
    <t>Surviving spouses, totally and permanently disabled veterans, veterans with a permanent medical retirement, and veterans with a disability compensation rating of 50% or higher for 10 consecutive years must only apply one time.</t>
  </si>
  <si>
    <t>Children of qualifying veteran are eligible if they are receiving dependent and survivor benefits.</t>
  </si>
  <si>
    <t>School Property Tax Credit for Renters/Homeowners</t>
  </si>
  <si>
    <t>WI103</t>
  </si>
  <si>
    <t>The max credit is $300 (married filers) or $150 (single filers).</t>
  </si>
  <si>
    <t>Homeowner Property Tax Relief (Lottery Credit)</t>
  </si>
  <si>
    <t>Jan 1 - Jan 31</t>
  </si>
  <si>
    <t>WI104</t>
  </si>
  <si>
    <t>First Dollar Credit</t>
  </si>
  <si>
    <t>WI105</t>
  </si>
  <si>
    <t>School Levy Tax Credit</t>
  </si>
  <si>
    <t>WI106</t>
  </si>
  <si>
    <t xml:space="preserve">The exemption varies by municipality. Each municipality's credit is calculated by multiplying the ratio of municipal school levies to statewide school levies by total state funding. The credit for individual properties is based on assessed value as a percent of total municipal assessed value. </t>
  </si>
  <si>
    <t>Disabled Veteran and Surviving Spouse Tax Credit</t>
  </si>
  <si>
    <t>WI107</t>
  </si>
  <si>
    <t>Applicant must have been a resident of WI for at least five years prior to service.</t>
  </si>
  <si>
    <t>Senior Citizens' Homestead Property Tax Exemption</t>
  </si>
  <si>
    <t>Jul 1 - Oct 1</t>
  </si>
  <si>
    <t>WV101(a)</t>
  </si>
  <si>
    <t>WV101(b)</t>
  </si>
  <si>
    <t>Applicant must have resided in state for at least two years.</t>
  </si>
  <si>
    <t>Disabled Homestead Property Tax Exemption</t>
  </si>
  <si>
    <t>July 1 - Oct 1</t>
  </si>
  <si>
    <t xml:space="preserve">Applicant must have resided in state for at least two years. </t>
  </si>
  <si>
    <t>Senior Citizens' Tax Credit (Low income)</t>
  </si>
  <si>
    <t xml:space="preserve">Annual </t>
  </si>
  <si>
    <t>WV102</t>
  </si>
  <si>
    <t>WV101</t>
  </si>
  <si>
    <t>Income ceiling depends on household size: 1 person ($18,090), 2 ($24,360), 3 ($30,630), 4 ($36,900), 5 ($43,170), 6 ($49,440), 7 ($55,710), 8 ($61,800). Income ceilings are equal to 150% of federal poverty guidelines for 2017 (Source: HHS).</t>
  </si>
  <si>
    <t>Exemption for Veterans</t>
  </si>
  <si>
    <t>By May 22</t>
  </si>
  <si>
    <t>WY105</t>
  </si>
  <si>
    <t>Applicant must have lived in the state 3 years. Veterans who served in a warzone and disabled veterans are eligible for this exemption.</t>
  </si>
  <si>
    <t>NH105(a)</t>
  </si>
  <si>
    <t>Localities may increase the veterans' tax credit up to $500, although surviving spouses are not eligible for a credit above $50 unless their spouse was killed in action. Localities must recertify eligibility at least once every 5 years.</t>
  </si>
  <si>
    <t>Applicant must have resided in the state one year prior to April 1 of application year.</t>
  </si>
  <si>
    <t>NH105(b)</t>
  </si>
  <si>
    <t>NH105</t>
  </si>
  <si>
    <t>Veterans' Standard Tax Credit</t>
  </si>
  <si>
    <t>NH109</t>
  </si>
  <si>
    <t>IL115</t>
  </si>
  <si>
    <t>IL110, IL111</t>
  </si>
  <si>
    <t>Only residential property that is specially adapted to serve the needs of a disabled veteran qualifies for the program.</t>
  </si>
  <si>
    <t>The amount of the exemption is $2,800 in 2019.</t>
  </si>
  <si>
    <t>Mobile homes are eligible if used as a residence.</t>
  </si>
  <si>
    <t xml:space="preserve">Applicant must be permanent state resident who has owned homestead for the past year. </t>
  </si>
  <si>
    <t>The homeowner must be head of a family and/or have dependents.</t>
  </si>
  <si>
    <t xml:space="preserve">Applicant must be a paraplegic disabled person whose income is less than the income ceiling for claiming the circuit breaker program Homestead Credit (ND101). </t>
  </si>
  <si>
    <t>The income ceiling only applies to individuals who turned 65 after 2013. There is no income ceiling for taxpayers who received this exemption in 2013.</t>
  </si>
  <si>
    <r>
      <t xml:space="preserve">Lincoln Institute of Land Policy. 2019. </t>
    </r>
    <r>
      <rPr>
        <i/>
        <sz val="10"/>
        <rFont val="Arial"/>
        <family val="2"/>
      </rPr>
      <t>Significant Features of the Property Tax</t>
    </r>
    <r>
      <rPr>
        <sz val="10"/>
        <rFont val="Arial"/>
        <family val="2"/>
      </rPr>
      <t>. Residential Property Tax Relief Programs: Summary Table on Exemptions and Credits in 2018.</t>
    </r>
  </si>
  <si>
    <t>https://www.lincolninst.edu/research-data/data-toolkits/significant-features-property-tax/topics/residential-property-tax-relief-programs</t>
  </si>
  <si>
    <t>Residential Property Tax Relief Programs in 2018</t>
  </si>
  <si>
    <r>
      <rPr>
        <b/>
        <u/>
        <sz val="10"/>
        <rFont val="Arial"/>
        <family val="2"/>
      </rPr>
      <t>Suggested Citation</t>
    </r>
    <r>
      <rPr>
        <sz val="10"/>
        <rFont val="Arial"/>
        <family val="2"/>
      </rPr>
      <t xml:space="preserve">
Lincoln Institute of Land Policy. 2019. </t>
    </r>
    <r>
      <rPr>
        <i/>
        <sz val="10"/>
        <rFont val="Arial"/>
        <family val="2"/>
      </rPr>
      <t>Significant Features of the Property Tax</t>
    </r>
    <r>
      <rPr>
        <sz val="10"/>
        <rFont val="Arial"/>
        <family val="2"/>
      </rPr>
      <t>. Residential Property Tax Relief Programs: Summary Table on Exemptions and Credits in 2018.
https://www.lincolninst.edu/research-data/data-toolkits/significant-features-property-tax/topics/residential-property-tax-relief-programs</t>
    </r>
  </si>
  <si>
    <t>Codebook for Summary Table on Exemptions and Credits (2018)</t>
  </si>
  <si>
    <t>Assessment Ratios Used to Express Dollar Exemptions in Terms of Market Value (2018)</t>
  </si>
  <si>
    <t>Exemption for Senior Citizens with Local Option</t>
  </si>
  <si>
    <t>Home Exemption (Low Income Seniors, Local taxes)</t>
  </si>
  <si>
    <t>Exemption for Disabled Vets (High Income Seniors)</t>
  </si>
  <si>
    <t>Exemption for Disabled Vets (Low Income Seniors)</t>
  </si>
  <si>
    <t>Local Option for Firefighters &amp; Emergency Personnel</t>
  </si>
  <si>
    <t>Spouse of Military or First Responder Killed in Action</t>
  </si>
  <si>
    <t>Local Option Low-Income Deferral or Abatement</t>
  </si>
  <si>
    <t>Local Opt. Exemp. for Seniors w/Long-Time Residency</t>
  </si>
  <si>
    <t>Exempt. for Disabled Vets w/Specially Adapted House</t>
  </si>
  <si>
    <t>Work-Off Abatement for Persons Over Age 60 &amp; Vets</t>
  </si>
  <si>
    <t>1x per deployment</t>
  </si>
  <si>
    <t>ME103(d)</t>
  </si>
  <si>
    <t>By Aug 15</t>
  </si>
  <si>
    <t>Local Option Programs</t>
  </si>
  <si>
    <r>
      <rPr>
        <b/>
        <u/>
        <sz val="10"/>
        <rFont val="Arial"/>
        <family val="2"/>
      </rPr>
      <t>SFPT ID</t>
    </r>
    <r>
      <rPr>
        <b/>
        <sz val="10"/>
        <rFont val="Arial"/>
        <family val="2"/>
      </rPr>
      <t xml:space="preserve">: </t>
    </r>
    <r>
      <rPr>
        <sz val="10"/>
        <rFont val="Arial"/>
        <family val="2"/>
      </rPr>
      <t xml:space="preserve">This field can be used to find detailed information about the program in the Residential Property Tax Relief table on the </t>
    </r>
    <r>
      <rPr>
        <i/>
        <sz val="10"/>
        <rFont val="Arial"/>
        <family val="2"/>
      </rPr>
      <t>Significant Features of the Property Tax</t>
    </r>
    <r>
      <rPr>
        <sz val="10"/>
        <rFont val="Arial"/>
        <family val="2"/>
      </rPr>
      <t xml:space="preserve"> (SFPT) website. The summary table drops the “_RR18” suffix from the “Record Identifier” column in </t>
    </r>
    <r>
      <rPr>
        <i/>
        <sz val="10"/>
        <rFont val="Arial"/>
        <family val="2"/>
      </rPr>
      <t>Significant Features</t>
    </r>
    <r>
      <rPr>
        <sz val="10"/>
        <rFont val="Arial"/>
        <family val="2"/>
      </rPr>
      <t xml:space="preserve">. The summary table also adds suffixes, such as (a) and (b), to the SFPT ID for programs that have multiple ways to qualify for tax relief (i.e., based on disability or age) or calculate benefits differently for different groups. For example, consider Alabama’s Under 65 Years of Age Homestead Exemption. In </t>
    </r>
    <r>
      <rPr>
        <i/>
        <sz val="10"/>
        <rFont val="Arial"/>
        <family val="2"/>
      </rPr>
      <t>Significant Features</t>
    </r>
    <r>
      <rPr>
        <sz val="10"/>
        <rFont val="Arial"/>
        <family val="2"/>
      </rPr>
      <t>, the Record Identifier is AL103_RR18. In the summary table, the SFPT ID is AL103a and AL103b, referring to the exemptions from state property taxes (AL103a) and local property taxes (AL103b).</t>
    </r>
  </si>
  <si>
    <r>
      <rPr>
        <u/>
        <sz val="9"/>
        <rFont val="Arial"/>
        <family val="2"/>
      </rPr>
      <t>Source</t>
    </r>
    <r>
      <rPr>
        <sz val="9"/>
        <rFont val="Arial"/>
        <family val="2"/>
      </rPr>
      <t xml:space="preserve">: </t>
    </r>
    <r>
      <rPr>
        <i/>
        <sz val="9"/>
        <rFont val="Arial"/>
        <family val="2"/>
      </rPr>
      <t>Significant Features of the Property Tax</t>
    </r>
    <r>
      <rPr>
        <sz val="9"/>
        <rFont val="Arial"/>
        <family val="2"/>
      </rPr>
      <t>. Lincoln Institute of Land Policy and George Washington Institute of Public Policy.</t>
    </r>
  </si>
  <si>
    <t>The property's assessed value cannot exceed $26,458, market value ≈ $264,580. Income ceiling is $38,926 if children are present.</t>
  </si>
  <si>
    <t>Applicant must be a widow or widower. The property's assessed value cannot exceed $26,458, market value ≈ $264,580. Income ceiling is $38,926 if children are present.</t>
  </si>
  <si>
    <t>Localities have the option to exempt an additional $1,000 of assessed value ($1,429 market value), with the additional exemption only available to those whose income does not exceed $24,000 if married or $21,000 if single.</t>
  </si>
  <si>
    <t>Localities may offer optional additional exemption of up to $20,000 assessed value or 10% of assessed value and may increase income limits up to $25,000 higher than the state limit. Surviving spouses of service members who died as a result of their service while on active duty receive this exemption regardless of their income.</t>
  </si>
  <si>
    <t>Veterans and active duty are eligible who served for at least 90 days in war; those who retire after 30 years of service are also eligible. World War II veterans with certain Merchant Marine Service and military service with allied armies also qualify. Income limit for unmarried veterans is $36,000. </t>
  </si>
  <si>
    <t>Income ceiling is $21,000 for unmarried veterans. Localities may increase income limit to $25,000 higher than the state income limit. </t>
  </si>
  <si>
    <t>Income ceiling is $21,000 for unmarried veterans. Localities may increase income limit up to $25,000 over state limit.</t>
  </si>
  <si>
    <t>Must have occupied property as primary residence for 7 consecutive years. Must also receive homestead deduction. Taxpayers receiving this credit cannot also claim the Targeted Housing Historic Credit. Income limit for a single household is $41,020</t>
  </si>
  <si>
    <t>Income ceiling excludes up to $66,912 in income from retirement sources, pensions, or disability payments.</t>
  </si>
  <si>
    <t>School Property Tax Exemption for Elderly</t>
  </si>
  <si>
    <t>General Homestead Exemption with Local Option</t>
  </si>
  <si>
    <t xml:space="preserve">Program is for people rebuilding homes destroyed by natural disasters. The rebuilt structure may not be more than 110% of the square footage of the original residential structure. The residence must be rebuilt within 2 years following the natural disaster. </t>
  </si>
  <si>
    <t>Homestead's assessed value cannot exceed $160,000. Income ceiling is $30,000 for individuals not married. Application deadline is March 31 for mobile home owners. Income for eligibility is established as adjusted gross income (AGI).</t>
  </si>
  <si>
    <t>Net worth excluding value of primary home cannot exceed $17,000 if single or $20,000 if married. Must have lived in the state for at least 10 years and owned property in the state for at least 5 years. Income ceiling is $6,000 for individuals not married.  Application deadline is later of April 1 or 3 months after tax bill is mailed.</t>
  </si>
  <si>
    <t>Applicant must be the surviving spouse or child of a police officer or firefighter killed in the line of duty.  Application deadline is later of April 1 or 3 months after tax bill is mailed.</t>
  </si>
  <si>
    <t>Three exemption levels based on disability rating from VA: 10-50% ($3,500 exemption), 60-80% ($4,000), 90-100% (4,500). Exemption applies to taxable value. There is a 50% assessment ratio in MI, so market value of exemption is approximately $7,000-$9,000. The max credit is $1,500. Applicants can claim prior year benefits retroactively for up to four years. Thus, a taxpayer who was eligible for a 2016 income tax credit (Filed by April 18, 2017) but did not apply for it, could claim the 2016 income tax credit on their 2017, 2018, 2019, or 2020 income tax returns (Filed by April 15, 2021).</t>
  </si>
  <si>
    <t>This program is for surviving spouses of nondisabled veterans of WWI, WWII or the Korean War. Homestead's taxable value cannot exceed $135,000, market value ≈ $270,000.</t>
  </si>
  <si>
    <t>Beneficiaries can take a $29,500 exemption from assessed value instead of the 50% exemption if it would result in greater tax savings (Applies if value &lt; $59,000). Up to one acre of land is eligible for exemption.</t>
  </si>
  <si>
    <t>ND103(b,c)</t>
  </si>
  <si>
    <t>ND103(a,c)</t>
  </si>
  <si>
    <t xml:space="preserve">Totally disabled veterans who have a full service-connected disability, surviving spouses of veterans who died of a service-connected disability while on active duty, and veterans who are paraplegic or multiple amputee and their widows whose home was contributed to by the DVA. Surviving spouses who remarry after reaching the age of 57 are eligible. </t>
  </si>
  <si>
    <t>Applicant must have resided in the state for at least 6 months. Only the first application requires an affidavit and certification from a licensed physican.</t>
  </si>
  <si>
    <t>Veterans disability compensation is excluded from income computation. Eligible applicants age 65 or older do not need to reapply.</t>
  </si>
  <si>
    <t>Exemption was $60,000 in 2005 and has increased 3% each year beginning in 2006, so the 2018 exemption was $88,112.</t>
  </si>
  <si>
    <t>Veterans whose disability is not service-connected are eligible for a $21,386 exemption, and are subject to an income ceiling if their disability was certified by a private practitioner rather than by the VA or armed force (Their income cannot exceed 185% of the Federal Poverty Level). </t>
  </si>
  <si>
    <t>The benefit is an exemption from school taxes for operating costs and does not include taxes levied to retire general debt.</t>
  </si>
  <si>
    <t>TN101 (a,b)</t>
  </si>
  <si>
    <t>Exemption amount equals the vet's disability rating multiplied by the adjusted taxable value limit for a veteran ($260,370 in 2018). There is a 55% assessment ratio for residential property in UT, so market value of exemption equals the vet's disability rating multiplied by $473,400.</t>
  </si>
  <si>
    <t>Suriving spouses of veterans who died on or after Jan 1, 2011 are eligible. Residents of hospitals or long term care facilities remain eligible.</t>
  </si>
  <si>
    <t>Person Affected with Hansen's Disease (Leprosy)</t>
  </si>
  <si>
    <t>The max credit is $1,500 for homeowners 60 years or older and $1,000 for disabled veterans. Hourly rate equivalent may not exceed minimum wage. Localities may adopt lower maximum benefits. Cities and towns may reduce the property tax bills of veterans up to a credit of $1,000.</t>
  </si>
  <si>
    <t>Program is for police officers, rescue workers (fire, EMS), and correctional officers who became totally disabled in the course of their work. In addition to surviving spouses, certain qualifying co-habitants are also eligibible.</t>
  </si>
  <si>
    <t>Applicants must be 65 and have limited income but other criteria set locally.</t>
  </si>
  <si>
    <t>New single-family residential property is eligible for first two taxable years after the construction is completed and the residence is owned and occupied for the first time. Local governing body may limit or impose conditions upon exemptions.</t>
  </si>
  <si>
    <t>Applicant must have resided in the state for at least five years . Local government sets asset limit, which must be at least $35,000 and exclude home value. Income ceiling is $13,400 for individuals not married.</t>
  </si>
  <si>
    <t>Local Option Senior Citizen Homestead Exemption</t>
  </si>
  <si>
    <r>
      <rPr>
        <u/>
        <sz val="8"/>
        <color theme="1"/>
        <rFont val="Arial"/>
        <family val="2"/>
      </rPr>
      <t>Local Option</t>
    </r>
    <r>
      <rPr>
        <sz val="8"/>
        <color theme="1"/>
        <rFont val="Arial"/>
        <family val="2"/>
      </rPr>
      <t>: Local governments set criteria.</t>
    </r>
  </si>
  <si>
    <r>
      <rPr>
        <u/>
        <sz val="8"/>
        <color theme="1"/>
        <rFont val="Arial"/>
        <family val="2"/>
      </rPr>
      <t>Excl</t>
    </r>
    <r>
      <rPr>
        <sz val="8"/>
        <color theme="1"/>
        <rFont val="Arial"/>
        <family val="2"/>
      </rPr>
      <t>: Excludes</t>
    </r>
  </si>
  <si>
    <r>
      <rPr>
        <u/>
        <sz val="8"/>
        <color theme="1"/>
        <rFont val="Arial"/>
        <family val="2"/>
      </rPr>
      <t>Adpt</t>
    </r>
    <r>
      <rPr>
        <sz val="8"/>
        <color theme="1"/>
        <rFont val="Arial"/>
        <family val="2"/>
      </rPr>
      <t>: Program Adoption</t>
    </r>
  </si>
  <si>
    <r>
      <rPr>
        <u/>
        <sz val="8"/>
        <color theme="1"/>
        <rFont val="Arial"/>
        <family val="2"/>
      </rPr>
      <t>Blank</t>
    </r>
    <r>
      <rPr>
        <sz val="8"/>
        <color theme="1"/>
        <rFont val="Arial"/>
        <family val="2"/>
      </rPr>
      <t>: All taxes or unspecified</t>
    </r>
  </si>
  <si>
    <r>
      <rPr>
        <u/>
        <sz val="8"/>
        <color theme="1"/>
        <rFont val="Arial"/>
        <family val="2"/>
      </rPr>
      <t>Ben</t>
    </r>
    <r>
      <rPr>
        <sz val="8"/>
        <color theme="1"/>
        <rFont val="Arial"/>
        <family val="2"/>
      </rPr>
      <t>: Benefit Levels</t>
    </r>
  </si>
  <si>
    <r>
      <rPr>
        <u/>
        <sz val="8"/>
        <color theme="1"/>
        <rFont val="Arial"/>
        <family val="2"/>
      </rPr>
      <t>Elig</t>
    </r>
    <r>
      <rPr>
        <sz val="8"/>
        <color theme="1"/>
        <rFont val="Arial"/>
        <family val="2"/>
      </rPr>
      <t>: Eligibility Criteria</t>
    </r>
  </si>
  <si>
    <r>
      <rPr>
        <u/>
        <sz val="8"/>
        <color theme="1"/>
        <rFont val="Arial"/>
        <family val="2"/>
      </rPr>
      <t>Inc</t>
    </r>
    <r>
      <rPr>
        <sz val="8"/>
        <color theme="1"/>
        <rFont val="Arial"/>
        <family val="2"/>
      </rPr>
      <t>: Can increase benefits or expand eligibility</t>
    </r>
  </si>
  <si>
    <r>
      <rPr>
        <u/>
        <sz val="8"/>
        <color theme="1"/>
        <rFont val="Arial"/>
        <family val="2"/>
      </rPr>
      <t>Dec</t>
    </r>
    <r>
      <rPr>
        <sz val="8"/>
        <color theme="1"/>
        <rFont val="Arial"/>
        <family val="2"/>
      </rPr>
      <t>: Can decrease benefits or reduce eligibility</t>
    </r>
  </si>
  <si>
    <r>
      <t>Both</t>
    </r>
    <r>
      <rPr>
        <sz val="8"/>
        <color theme="1"/>
        <rFont val="Arial"/>
        <family val="2"/>
      </rPr>
      <t>: Can increase or decrease benefits and eligibility</t>
    </r>
  </si>
  <si>
    <t>Local Option: Local governments set criteria.</t>
  </si>
  <si>
    <r>
      <rPr>
        <sz val="10"/>
        <rFont val="Arial"/>
        <family val="2"/>
      </rPr>
      <t xml:space="preserve">   </t>
    </r>
    <r>
      <rPr>
        <b/>
        <sz val="10"/>
        <rFont val="Arial"/>
        <family val="2"/>
      </rPr>
      <t xml:space="preserve">1) </t>
    </r>
    <r>
      <rPr>
        <b/>
        <u/>
        <sz val="10"/>
        <color rgb="FF0000FF"/>
        <rFont val="Arial"/>
        <family val="2"/>
      </rPr>
      <t>Disabled</t>
    </r>
    <r>
      <rPr>
        <b/>
        <sz val="10"/>
        <rFont val="Arial"/>
        <family val="2"/>
      </rPr>
      <t>:</t>
    </r>
    <r>
      <rPr>
        <sz val="10"/>
        <rFont val="Arial"/>
        <family val="2"/>
      </rPr>
      <t xml:space="preserve"> Property tax relief for disabled individuals.</t>
    </r>
  </si>
  <si>
    <r>
      <rPr>
        <sz val="10"/>
        <rFont val="Arial"/>
        <family val="2"/>
      </rPr>
      <t xml:space="preserve">  </t>
    </r>
    <r>
      <rPr>
        <b/>
        <sz val="10"/>
        <rFont val="Arial"/>
        <family val="2"/>
      </rPr>
      <t xml:space="preserve"> 2) </t>
    </r>
    <r>
      <rPr>
        <b/>
        <u/>
        <sz val="10"/>
        <color rgb="FF0000FF"/>
        <rFont val="Arial"/>
        <family val="2"/>
      </rPr>
      <t>General</t>
    </r>
    <r>
      <rPr>
        <b/>
        <sz val="10"/>
        <rFont val="Arial"/>
        <family val="2"/>
      </rPr>
      <t>:</t>
    </r>
    <r>
      <rPr>
        <sz val="10"/>
        <rFont val="Arial"/>
        <family val="2"/>
      </rPr>
      <t xml:space="preserve"> Property tax relief for most homeowners, without eligibility criteria related to age, disability, income, or veteran status.</t>
    </r>
  </si>
  <si>
    <r>
      <rPr>
        <sz val="10"/>
        <rFont val="Arial"/>
        <family val="2"/>
      </rPr>
      <t xml:space="preserve">  </t>
    </r>
    <r>
      <rPr>
        <b/>
        <sz val="10"/>
        <rFont val="Arial"/>
        <family val="2"/>
      </rPr>
      <t xml:space="preserve"> 4) </t>
    </r>
    <r>
      <rPr>
        <b/>
        <u/>
        <sz val="10"/>
        <color rgb="FF0000FF"/>
        <rFont val="Arial"/>
        <family val="2"/>
      </rPr>
      <t>Veterans</t>
    </r>
    <r>
      <rPr>
        <b/>
        <sz val="10"/>
        <rFont val="Arial"/>
        <family val="2"/>
      </rPr>
      <t>:</t>
    </r>
    <r>
      <rPr>
        <sz val="10"/>
        <rFont val="Arial"/>
        <family val="2"/>
      </rPr>
      <t xml:space="preserve"> Property tax relief for veterans.</t>
    </r>
  </si>
  <si>
    <r>
      <rPr>
        <b/>
        <sz val="10"/>
        <rFont val="Arial"/>
        <family val="2"/>
      </rPr>
      <t xml:space="preserve">   5) </t>
    </r>
    <r>
      <rPr>
        <b/>
        <u/>
        <sz val="10"/>
        <color rgb="FF0000FF"/>
        <rFont val="Arial"/>
        <family val="2"/>
      </rPr>
      <t>Other</t>
    </r>
    <r>
      <rPr>
        <sz val="10"/>
        <rFont val="Arial"/>
        <family val="2"/>
      </rPr>
      <t>: Property tax relief programs that do not fall into one of the above categories.</t>
    </r>
  </si>
  <si>
    <r>
      <rPr>
        <sz val="10"/>
        <rFont val="Arial"/>
        <family val="2"/>
      </rPr>
      <t xml:space="preserve">   </t>
    </r>
    <r>
      <rPr>
        <b/>
        <sz val="10"/>
        <rFont val="Arial"/>
        <family val="2"/>
      </rPr>
      <t xml:space="preserve">6) </t>
    </r>
    <r>
      <rPr>
        <b/>
        <u/>
        <sz val="10"/>
        <color rgb="FF0000FF"/>
        <rFont val="Arial"/>
        <family val="2"/>
      </rPr>
      <t>All</t>
    </r>
    <r>
      <rPr>
        <b/>
        <sz val="10"/>
        <rFont val="Arial"/>
        <family val="2"/>
      </rPr>
      <t>:</t>
    </r>
    <r>
      <rPr>
        <sz val="10"/>
        <rFont val="Arial"/>
        <family val="2"/>
      </rPr>
      <t xml:space="preserve"> There is also a spreadsheet that includes all property tax exemption and credit programs.</t>
    </r>
  </si>
  <si>
    <t>Property Tax Refund for Low Income Homeowners</t>
  </si>
  <si>
    <t>By Jun 3</t>
  </si>
  <si>
    <t>WY102</t>
  </si>
  <si>
    <t>The rebate equals the lesser of 50% of the applicant's 2018 property tax liability or 50% of the median property tax liability in their county, and may be prorated depending on available state funds. Wyoming's FY20 budget appropriated $650,000 for this program in 2019; it had not been funded since 2016.</t>
  </si>
  <si>
    <t>Applicant must have resided in the state for the past five years. Applicant's income cannot exceed three-quarters of the median household income for the state or county where they reside, whichever is higher (3/4 of statewide median income was $46,778). The applicant's total household assets cannot exceed $120,339 per adult member of the household, excluding the value of their home, retirement accounts, and one car per adult.</t>
  </si>
  <si>
    <t>Local governments may grant a full exemption or a partial exemption equal to a percentage of a home's taxable value.</t>
  </si>
  <si>
    <t>Local governments must set some income limit (no lower than the federal poverty level) and asset limit (excludes the value of the principal residence), but the levels are chosen by local governments. Additional eligibility criteria may also be set by the local government.</t>
  </si>
  <si>
    <r>
      <t xml:space="preserve">Acknowledgements
</t>
    </r>
    <r>
      <rPr>
        <sz val="10"/>
        <color theme="1"/>
        <rFont val="Arial"/>
        <family val="2"/>
      </rPr>
      <t>This summary table was produced with financial support from the AARP Foundation.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</si>
</sst>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0.0%"/>
    <numFmt numFmtId="165" formatCode="#,##0;[Red]#,##0"/>
  </numFmts>
  <fonts count="39">
    <font>
      <sz val="11"/>
      <name val="Calibri"/>
    </font>
    <font>
      <sz val="11"/>
      <color theme="1"/>
      <name val="Calibri"/>
      <family val="2"/>
      <scheme val="minor"/>
    </font>
    <font>
      <sz val="9"/>
      <name val="Arial"/>
      <family val="2"/>
    </font>
    <font>
      <b/>
      <sz val="8"/>
      <name val="Arial"/>
      <family val="2"/>
    </font>
    <font>
      <sz val="8"/>
      <name val="Arial"/>
      <family val="2"/>
    </font>
    <font>
      <b/>
      <sz val="8"/>
      <color theme="1"/>
      <name val="Arial"/>
      <family val="2"/>
    </font>
    <font>
      <b/>
      <sz val="9"/>
      <color theme="1"/>
      <name val="Arial"/>
      <family val="2"/>
    </font>
    <font>
      <sz val="9"/>
      <color theme="1"/>
      <name val="Arial"/>
      <family val="2"/>
    </font>
    <font>
      <b/>
      <sz val="11"/>
      <name val="Arial"/>
      <family val="2"/>
    </font>
    <font>
      <sz val="10"/>
      <name val="Arial"/>
      <family val="2"/>
    </font>
    <font>
      <u/>
      <sz val="11"/>
      <color theme="10"/>
      <name val="Calibri"/>
      <family val="2"/>
    </font>
    <font>
      <b/>
      <u/>
      <sz val="8"/>
      <color theme="10"/>
      <name val="Arial"/>
      <family val="2"/>
    </font>
    <font>
      <b/>
      <sz val="10"/>
      <name val="Arial"/>
      <family val="2"/>
    </font>
    <font>
      <i/>
      <sz val="9"/>
      <name val="Arial"/>
      <family val="2"/>
    </font>
    <font>
      <u/>
      <sz val="9"/>
      <name val="Arial"/>
      <family val="2"/>
    </font>
    <font>
      <b/>
      <sz val="16"/>
      <name val="Arial"/>
      <family val="2"/>
    </font>
    <font>
      <i/>
      <sz val="10"/>
      <name val="Arial"/>
      <family val="2"/>
    </font>
    <font>
      <u/>
      <sz val="10"/>
      <color theme="10"/>
      <name val="Arial"/>
      <family val="2"/>
    </font>
    <font>
      <sz val="10"/>
      <color theme="10"/>
      <name val="Arial"/>
      <family val="2"/>
    </font>
    <font>
      <u/>
      <sz val="10"/>
      <name val="Arial"/>
      <family val="2"/>
    </font>
    <font>
      <b/>
      <u/>
      <sz val="10"/>
      <color rgb="FF0000FF"/>
      <name val="Arial"/>
      <family val="2"/>
    </font>
    <font>
      <b/>
      <u/>
      <sz val="10"/>
      <name val="Arial"/>
      <family val="2"/>
    </font>
    <font>
      <b/>
      <u/>
      <sz val="16"/>
      <name val="Arial"/>
      <family val="2"/>
    </font>
    <font>
      <sz val="14"/>
      <name val="Arial"/>
      <family val="2"/>
    </font>
    <font>
      <sz val="8"/>
      <color rgb="FFFF0000"/>
      <name val="Arial"/>
      <family val="2"/>
    </font>
    <font>
      <sz val="8"/>
      <color rgb="FF000000"/>
      <name val="Arial"/>
      <family val="2"/>
    </font>
    <font>
      <sz val="9"/>
      <color rgb="FFFF0000"/>
      <name val="Arial"/>
      <family val="2"/>
    </font>
    <font>
      <b/>
      <sz val="8"/>
      <color rgb="FF000000"/>
      <name val="Arial"/>
      <family val="2"/>
    </font>
    <font>
      <b/>
      <sz val="8"/>
      <color rgb="FF0000FF"/>
      <name val="Arial"/>
      <family val="2"/>
    </font>
    <font>
      <b/>
      <u/>
      <sz val="8"/>
      <color rgb="FF0000FF"/>
      <name val="Arial"/>
      <family val="2"/>
    </font>
    <font>
      <sz val="10"/>
      <color theme="1"/>
      <name val="Arial"/>
      <family val="2"/>
    </font>
    <font>
      <b/>
      <sz val="10"/>
      <color theme="1"/>
      <name val="Arial"/>
      <family val="2"/>
    </font>
    <font>
      <b/>
      <u/>
      <sz val="10"/>
      <color theme="1"/>
      <name val="Arial"/>
      <family val="2"/>
    </font>
    <font>
      <u/>
      <sz val="10"/>
      <color theme="1"/>
      <name val="Arial"/>
      <family val="2"/>
    </font>
    <font>
      <sz val="11"/>
      <name val="Calibri"/>
      <family val="2"/>
    </font>
    <font>
      <sz val="8"/>
      <color theme="1"/>
      <name val="Arial"/>
      <family val="2"/>
    </font>
    <font>
      <strike/>
      <sz val="8"/>
      <color theme="1"/>
      <name val="Arial"/>
      <family val="2"/>
    </font>
    <font>
      <b/>
      <u/>
      <sz val="8"/>
      <color theme="1"/>
      <name val="Arial"/>
      <family val="2"/>
    </font>
    <font>
      <u/>
      <sz val="8"/>
      <color theme="1"/>
      <name val="Arial"/>
      <family val="2"/>
    </font>
  </fonts>
  <fills count="2">
    <fill>
      <patternFill patternType="none"/>
    </fill>
    <fill>
      <patternFill patternType="gray125"/>
    </fill>
  </fills>
  <borders count="28">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bottom style="medium">
        <color auto="1"/>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style="medium">
        <color indexed="64"/>
      </top>
      <bottom/>
      <diagonal/>
    </border>
  </borders>
  <cellStyleXfs count="4">
    <xf numFmtId="0" fontId="0" fillId="0" borderId="0"/>
    <xf numFmtId="0" fontId="1" fillId="0" borderId="0"/>
    <xf numFmtId="0" fontId="10" fillId="0" borderId="0" applyNumberFormat="0" applyFill="0" applyBorder="0" applyAlignment="0" applyProtection="0"/>
    <xf numFmtId="9" fontId="34" fillId="0" borderId="0" applyFont="0" applyFill="0" applyBorder="0" applyAlignment="0" applyProtection="0"/>
  </cellStyleXfs>
  <cellXfs count="205">
    <xf numFmtId="0" fontId="0" fillId="0" borderId="0" xfId="0"/>
    <xf numFmtId="0" fontId="4" fillId="0" borderId="0" xfId="0" applyFont="1"/>
    <xf numFmtId="0" fontId="4" fillId="0" borderId="0" xfId="0" applyFont="1" applyAlignment="1">
      <alignment horizontal="left"/>
    </xf>
    <xf numFmtId="9" fontId="4" fillId="0" borderId="0" xfId="0" applyNumberFormat="1" applyFont="1" applyAlignment="1">
      <alignment horizontal="center"/>
    </xf>
    <xf numFmtId="0" fontId="4" fillId="0" borderId="0" xfId="0" applyFont="1" applyAlignment="1">
      <alignment horizontal="center"/>
    </xf>
    <xf numFmtId="9" fontId="3" fillId="0" borderId="4"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2" fillId="0" borderId="0" xfId="0" applyFont="1" applyAlignment="1">
      <alignment horizontal="center"/>
    </xf>
    <xf numFmtId="0" fontId="2" fillId="0" borderId="0" xfId="0" applyFont="1"/>
    <xf numFmtId="0" fontId="7" fillId="0" borderId="0" xfId="0" applyFont="1" applyAlignment="1">
      <alignment horizontal="left"/>
    </xf>
    <xf numFmtId="1" fontId="6" fillId="0" borderId="0" xfId="0" applyNumberFormat="1" applyFont="1" applyAlignment="1">
      <alignment horizontal="left" vertical="center"/>
    </xf>
    <xf numFmtId="164" fontId="2"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left"/>
    </xf>
    <xf numFmtId="0" fontId="2" fillId="0" borderId="0" xfId="0" applyFont="1" applyAlignment="1">
      <alignment horizontal="left" vertical="top"/>
    </xf>
    <xf numFmtId="9" fontId="2" fillId="0" borderId="0" xfId="0" applyNumberFormat="1" applyFont="1" applyAlignment="1">
      <alignment horizontal="center"/>
    </xf>
    <xf numFmtId="9" fontId="7" fillId="0" borderId="0" xfId="0" applyNumberFormat="1" applyFont="1" applyAlignment="1">
      <alignment horizontal="center"/>
    </xf>
    <xf numFmtId="0" fontId="3" fillId="0" borderId="4"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11" fillId="0" borderId="5" xfId="2" applyFont="1" applyBorder="1" applyAlignment="1">
      <alignment vertical="center" wrapText="1"/>
    </xf>
    <xf numFmtId="0" fontId="3" fillId="0" borderId="4" xfId="0" applyFont="1" applyBorder="1" applyAlignment="1">
      <alignment wrapText="1"/>
    </xf>
    <xf numFmtId="0" fontId="9" fillId="0" borderId="0" xfId="0" applyFont="1" applyAlignment="1">
      <alignment vertical="center" wrapText="1"/>
    </xf>
    <xf numFmtId="0" fontId="12"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vertical="center" wrapText="1"/>
    </xf>
    <xf numFmtId="0" fontId="6" fillId="0" borderId="1" xfId="0" applyFont="1" applyBorder="1" applyAlignment="1">
      <alignment horizontal="center" vertical="center"/>
    </xf>
    <xf numFmtId="164" fontId="7" fillId="0" borderId="2" xfId="0" applyNumberFormat="1" applyFont="1" applyBorder="1" applyAlignment="1">
      <alignment horizontal="left"/>
    </xf>
    <xf numFmtId="0" fontId="2" fillId="0" borderId="1" xfId="0" applyFont="1" applyBorder="1" applyAlignment="1">
      <alignment horizontal="center" vertical="top"/>
    </xf>
    <xf numFmtId="164" fontId="2" fillId="0" borderId="2" xfId="0" applyNumberFormat="1" applyFont="1" applyBorder="1" applyAlignment="1">
      <alignment horizontal="left"/>
    </xf>
    <xf numFmtId="0" fontId="2" fillId="0" borderId="21" xfId="0" applyFont="1" applyBorder="1" applyAlignment="1">
      <alignment horizontal="center" vertical="top"/>
    </xf>
    <xf numFmtId="164" fontId="2" fillId="0" borderId="22" xfId="0" applyNumberFormat="1" applyFont="1" applyBorder="1" applyAlignment="1">
      <alignment horizontal="center"/>
    </xf>
    <xf numFmtId="0" fontId="2" fillId="0" borderId="22" xfId="0" applyFont="1" applyBorder="1" applyAlignment="1">
      <alignment horizontal="left"/>
    </xf>
    <xf numFmtId="0" fontId="2" fillId="0" borderId="22" xfId="0" applyFont="1" applyBorder="1" applyAlignment="1">
      <alignment horizontal="left" vertical="top"/>
    </xf>
    <xf numFmtId="164" fontId="2" fillId="0" borderId="23" xfId="0" applyNumberFormat="1" applyFont="1" applyBorder="1" applyAlignment="1">
      <alignment horizontal="left"/>
    </xf>
    <xf numFmtId="0" fontId="6" fillId="0" borderId="21" xfId="0" applyFont="1" applyBorder="1" applyAlignment="1">
      <alignment horizontal="center" wrapText="1"/>
    </xf>
    <xf numFmtId="9" fontId="6" fillId="0" borderId="22" xfId="0" applyNumberFormat="1" applyFont="1" applyBorder="1" applyAlignment="1">
      <alignment horizontal="center" wrapText="1"/>
    </xf>
    <xf numFmtId="0" fontId="6" fillId="0" borderId="22" xfId="0" applyFont="1" applyBorder="1" applyAlignment="1">
      <alignment horizontal="left" wrapText="1"/>
    </xf>
    <xf numFmtId="0" fontId="6" fillId="0" borderId="22" xfId="0" applyFont="1" applyBorder="1" applyAlignment="1">
      <alignment wrapText="1"/>
    </xf>
    <xf numFmtId="164" fontId="6" fillId="0" borderId="23" xfId="0" applyNumberFormat="1" applyFont="1" applyBorder="1" applyAlignment="1">
      <alignment horizontal="left" wrapText="1"/>
    </xf>
    <xf numFmtId="0" fontId="12" fillId="0" borderId="0" xfId="0" applyFont="1" applyAlignment="1">
      <alignment wrapText="1"/>
    </xf>
    <xf numFmtId="0" fontId="21" fillId="0" borderId="0" xfId="0" applyFont="1" applyAlignment="1">
      <alignment horizontal="left"/>
    </xf>
    <xf numFmtId="0" fontId="9" fillId="0" borderId="0" xfId="0" applyFont="1" applyAlignment="1">
      <alignment vertical="top" wrapText="1"/>
    </xf>
    <xf numFmtId="0" fontId="4" fillId="0" borderId="0" xfId="0" applyFont="1" applyAlignment="1">
      <alignment horizontal="left" vertical="top" wrapText="1"/>
    </xf>
    <xf numFmtId="164" fontId="26" fillId="0" borderId="2" xfId="0" applyNumberFormat="1" applyFont="1" applyBorder="1" applyAlignment="1">
      <alignment horizontal="left"/>
    </xf>
    <xf numFmtId="0" fontId="26" fillId="0" borderId="1" xfId="0" applyFont="1" applyBorder="1" applyAlignment="1">
      <alignment horizontal="center" vertical="top"/>
    </xf>
    <xf numFmtId="9" fontId="26" fillId="0" borderId="0" xfId="0" applyNumberFormat="1" applyFont="1" applyAlignment="1">
      <alignment horizontal="center"/>
    </xf>
    <xf numFmtId="0" fontId="26" fillId="0" borderId="0" xfId="0" applyFont="1" applyAlignment="1">
      <alignment horizontal="left"/>
    </xf>
    <xf numFmtId="0" fontId="26" fillId="0" borderId="0" xfId="0" applyFont="1" applyAlignment="1">
      <alignment horizontal="left" vertical="top"/>
    </xf>
    <xf numFmtId="0" fontId="26" fillId="0" borderId="0" xfId="0" applyFont="1"/>
    <xf numFmtId="164" fontId="26" fillId="0" borderId="0" xfId="0" applyNumberFormat="1" applyFont="1" applyAlignment="1">
      <alignment horizontal="center"/>
    </xf>
    <xf numFmtId="0" fontId="3" fillId="0" borderId="5" xfId="0" applyFont="1" applyBorder="1" applyAlignment="1">
      <alignment horizontal="left" vertical="center" wrapText="1"/>
    </xf>
    <xf numFmtId="2" fontId="5" fillId="0" borderId="5" xfId="0" applyNumberFormat="1" applyFont="1" applyBorder="1" applyAlignment="1">
      <alignment horizontal="center" vertical="center" wrapText="1"/>
    </xf>
    <xf numFmtId="0" fontId="15" fillId="0" borderId="0" xfId="0" applyFont="1" applyAlignment="1">
      <alignment horizontal="center" vertical="top" wrapText="1"/>
    </xf>
    <xf numFmtId="0" fontId="23"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0" fontId="17" fillId="0" borderId="0" xfId="2" applyFont="1" applyAlignment="1">
      <alignment horizontal="left" vertical="top" wrapText="1"/>
    </xf>
    <xf numFmtId="0" fontId="18" fillId="0" borderId="0" xfId="2" applyFont="1" applyAlignment="1">
      <alignment horizontal="left" vertical="top" wrapText="1"/>
    </xf>
    <xf numFmtId="0" fontId="17" fillId="0" borderId="0" xfId="2" applyFont="1" applyAlignment="1">
      <alignment vertical="top" wrapText="1"/>
    </xf>
    <xf numFmtId="0" fontId="21" fillId="0" borderId="0" xfId="0" applyFont="1" applyAlignment="1">
      <alignment vertical="top" wrapText="1"/>
    </xf>
    <xf numFmtId="0" fontId="9" fillId="0" borderId="0" xfId="2" applyFont="1" applyAlignment="1">
      <alignment vertical="top" wrapText="1"/>
    </xf>
    <xf numFmtId="0" fontId="17" fillId="0" borderId="0" xfId="2" applyFont="1"/>
    <xf numFmtId="0" fontId="5" fillId="0" borderId="8" xfId="0" applyFont="1" applyBorder="1" applyAlignment="1">
      <alignment horizontal="center" vertical="center"/>
    </xf>
    <xf numFmtId="0" fontId="9" fillId="0" borderId="9" xfId="0" applyFont="1" applyBorder="1" applyAlignment="1">
      <alignment horizontal="left"/>
    </xf>
    <xf numFmtId="0" fontId="5" fillId="0" borderId="10" xfId="0" applyFont="1" applyBorder="1" applyAlignment="1">
      <alignment horizontal="center" vertical="center"/>
    </xf>
    <xf numFmtId="0" fontId="5" fillId="0" borderId="24" xfId="0" applyFont="1" applyBorder="1" applyAlignment="1">
      <alignment horizontal="center" vertical="center" wrapText="1"/>
    </xf>
    <xf numFmtId="0" fontId="28" fillId="0" borderId="13" xfId="0" applyFont="1" applyBorder="1" applyAlignment="1">
      <alignment horizontal="left" vertical="top" wrapText="1"/>
    </xf>
    <xf numFmtId="0" fontId="29" fillId="0" borderId="17" xfId="2" applyFont="1" applyBorder="1" applyAlignment="1">
      <alignment horizontal="left" vertical="top" wrapText="1"/>
    </xf>
    <xf numFmtId="0" fontId="30" fillId="0" borderId="0" xfId="0" applyFont="1" applyAlignment="1">
      <alignment vertical="top" wrapText="1"/>
    </xf>
    <xf numFmtId="0" fontId="4" fillId="0" borderId="0" xfId="0" applyFont="1" applyFill="1"/>
    <xf numFmtId="0" fontId="24" fillId="0" borderId="0" xfId="0" applyFont="1" applyFill="1"/>
    <xf numFmtId="0" fontId="25" fillId="0" borderId="0" xfId="0" applyFont="1" applyFill="1"/>
    <xf numFmtId="0" fontId="35" fillId="0" borderId="1" xfId="0" applyFont="1" applyFill="1" applyBorder="1" applyAlignment="1">
      <alignment horizontal="center"/>
    </xf>
    <xf numFmtId="0" fontId="35" fillId="0" borderId="25" xfId="0" applyFont="1" applyFill="1" applyBorder="1" applyAlignment="1">
      <alignment horizontal="center" vertical="top"/>
    </xf>
    <xf numFmtId="0" fontId="35" fillId="0" borderId="2" xfId="0" applyFont="1" applyFill="1" applyBorder="1" applyAlignment="1">
      <alignment horizontal="left" vertical="top"/>
    </xf>
    <xf numFmtId="0" fontId="35" fillId="0" borderId="2" xfId="0" applyFont="1" applyFill="1" applyBorder="1" applyAlignment="1">
      <alignment horizontal="center" vertical="top"/>
    </xf>
    <xf numFmtId="3" fontId="35" fillId="0" borderId="1" xfId="0" applyNumberFormat="1" applyFont="1" applyFill="1" applyBorder="1" applyAlignment="1">
      <alignment horizontal="center" vertical="top"/>
    </xf>
    <xf numFmtId="0" fontId="35" fillId="0" borderId="2" xfId="0" applyFont="1" applyFill="1" applyBorder="1" applyAlignment="1">
      <alignment horizontal="left"/>
    </xf>
    <xf numFmtId="3" fontId="35" fillId="0" borderId="0" xfId="0" applyNumberFormat="1" applyFont="1" applyFill="1" applyBorder="1" applyAlignment="1">
      <alignment horizontal="center"/>
    </xf>
    <xf numFmtId="0" fontId="35" fillId="0" borderId="0" xfId="0" applyFont="1" applyFill="1" applyBorder="1" applyAlignment="1">
      <alignment horizontal="center"/>
    </xf>
    <xf numFmtId="3" fontId="35" fillId="0" borderId="2" xfId="0" applyNumberFormat="1" applyFont="1" applyFill="1" applyBorder="1" applyAlignment="1">
      <alignment horizontal="center"/>
    </xf>
    <xf numFmtId="9" fontId="35" fillId="0" borderId="0" xfId="0" applyNumberFormat="1" applyFont="1" applyFill="1" applyBorder="1" applyAlignment="1">
      <alignment horizontal="center"/>
    </xf>
    <xf numFmtId="0" fontId="35" fillId="0" borderId="2" xfId="0" applyFont="1" applyFill="1" applyBorder="1" applyAlignment="1">
      <alignment horizontal="center"/>
    </xf>
    <xf numFmtId="0" fontId="35" fillId="0" borderId="1" xfId="0" applyFont="1" applyFill="1" applyBorder="1" applyAlignment="1">
      <alignment horizontal="center" vertical="top"/>
    </xf>
    <xf numFmtId="0" fontId="36" fillId="0" borderId="1" xfId="0" applyFont="1" applyFill="1" applyBorder="1" applyAlignment="1">
      <alignment horizontal="center"/>
    </xf>
    <xf numFmtId="9" fontId="35" fillId="0" borderId="1" xfId="0" applyNumberFormat="1" applyFont="1" applyFill="1" applyBorder="1" applyAlignment="1">
      <alignment horizontal="center" vertical="top"/>
    </xf>
    <xf numFmtId="3" fontId="36" fillId="0" borderId="0" xfId="0" applyNumberFormat="1" applyFont="1" applyFill="1" applyBorder="1" applyAlignment="1">
      <alignment horizontal="center"/>
    </xf>
    <xf numFmtId="3" fontId="35" fillId="0" borderId="0" xfId="0" applyNumberFormat="1" applyFont="1" applyFill="1" applyBorder="1" applyAlignment="1">
      <alignment horizontal="center" vertical="top"/>
    </xf>
    <xf numFmtId="0" fontId="35" fillId="0" borderId="25" xfId="0" applyFont="1" applyFill="1" applyBorder="1" applyAlignment="1">
      <alignment wrapText="1"/>
    </xf>
    <xf numFmtId="10" fontId="35" fillId="0" borderId="1" xfId="0" applyNumberFormat="1" applyFont="1" applyFill="1" applyBorder="1" applyAlignment="1">
      <alignment horizontal="center" vertical="top"/>
    </xf>
    <xf numFmtId="0" fontId="5" fillId="0" borderId="2" xfId="0" applyFont="1" applyFill="1" applyBorder="1" applyAlignment="1">
      <alignment horizontal="center"/>
    </xf>
    <xf numFmtId="0" fontId="35" fillId="0" borderId="1" xfId="0" applyFont="1" applyFill="1" applyBorder="1" applyAlignment="1">
      <alignment horizontal="left" vertical="top"/>
    </xf>
    <xf numFmtId="0" fontId="35" fillId="0" borderId="0" xfId="0" applyFont="1" applyFill="1" applyBorder="1" applyAlignment="1">
      <alignment horizontal="left" vertical="top"/>
    </xf>
    <xf numFmtId="0" fontId="35" fillId="0" borderId="0" xfId="0" applyFont="1" applyFill="1" applyBorder="1" applyAlignment="1">
      <alignment horizontal="center" vertical="top"/>
    </xf>
    <xf numFmtId="9" fontId="35" fillId="0" borderId="1" xfId="3" applyFont="1" applyFill="1" applyBorder="1" applyAlignment="1">
      <alignment horizontal="center" vertical="top"/>
    </xf>
    <xf numFmtId="0" fontId="35" fillId="0" borderId="2" xfId="0" applyFont="1" applyBorder="1" applyAlignment="1">
      <alignment horizontal="left" vertical="top"/>
    </xf>
    <xf numFmtId="0" fontId="35" fillId="0" borderId="0" xfId="0" applyFont="1" applyFill="1" applyBorder="1"/>
    <xf numFmtId="165" fontId="35" fillId="0" borderId="1" xfId="0" applyNumberFormat="1" applyFont="1" applyFill="1" applyBorder="1" applyAlignment="1">
      <alignment horizontal="center" vertical="top"/>
    </xf>
    <xf numFmtId="0" fontId="35" fillId="0" borderId="2" xfId="0" applyFont="1" applyFill="1" applyBorder="1"/>
    <xf numFmtId="16" fontId="35" fillId="0" borderId="0" xfId="0" applyNumberFormat="1" applyFont="1" applyFill="1" applyBorder="1" applyAlignment="1">
      <alignment horizontal="center"/>
    </xf>
    <xf numFmtId="6" fontId="35" fillId="0" borderId="1" xfId="0" applyNumberFormat="1" applyFont="1" applyFill="1" applyBorder="1" applyAlignment="1">
      <alignment horizontal="center" vertical="top"/>
    </xf>
    <xf numFmtId="1" fontId="35" fillId="0" borderId="1" xfId="0" applyNumberFormat="1" applyFont="1" applyFill="1" applyBorder="1" applyAlignment="1">
      <alignment horizontal="center" vertical="top"/>
    </xf>
    <xf numFmtId="49" fontId="35" fillId="0" borderId="1" xfId="0" applyNumberFormat="1" applyFont="1" applyFill="1" applyBorder="1" applyAlignment="1">
      <alignment horizontal="center" vertical="top"/>
    </xf>
    <xf numFmtId="38" fontId="35" fillId="0" borderId="1" xfId="0" applyNumberFormat="1" applyFont="1" applyFill="1" applyBorder="1" applyAlignment="1">
      <alignment horizontal="center" vertical="top"/>
    </xf>
    <xf numFmtId="3" fontId="35" fillId="0" borderId="2" xfId="0" applyNumberFormat="1" applyFont="1" applyFill="1" applyBorder="1" applyAlignment="1">
      <alignment vertical="top"/>
    </xf>
    <xf numFmtId="3" fontId="35" fillId="0" borderId="1" xfId="0" applyNumberFormat="1" applyFont="1" applyFill="1" applyBorder="1" applyAlignment="1">
      <alignment horizontal="center"/>
    </xf>
    <xf numFmtId="0" fontId="35" fillId="0" borderId="1" xfId="0" applyFont="1" applyFill="1" applyBorder="1" applyAlignment="1">
      <alignment horizontal="left"/>
    </xf>
    <xf numFmtId="3" fontId="36" fillId="0" borderId="1" xfId="0" applyNumberFormat="1" applyFont="1" applyFill="1" applyBorder="1" applyAlignment="1">
      <alignment horizontal="center" vertical="top"/>
    </xf>
    <xf numFmtId="164" fontId="35" fillId="0" borderId="1" xfId="0" applyNumberFormat="1" applyFont="1" applyFill="1" applyBorder="1" applyAlignment="1">
      <alignment horizontal="center" vertical="top"/>
    </xf>
    <xf numFmtId="37" fontId="35" fillId="0" borderId="1" xfId="0" applyNumberFormat="1" applyFont="1" applyFill="1" applyBorder="1" applyAlignment="1">
      <alignment horizontal="center" vertical="top"/>
    </xf>
    <xf numFmtId="9" fontId="36" fillId="0" borderId="1" xfId="0" applyNumberFormat="1" applyFont="1" applyFill="1" applyBorder="1" applyAlignment="1">
      <alignment horizontal="center" vertical="top"/>
    </xf>
    <xf numFmtId="0" fontId="37" fillId="0" borderId="2" xfId="0" applyFont="1" applyFill="1" applyBorder="1" applyAlignment="1">
      <alignment horizontal="left" vertical="top"/>
    </xf>
    <xf numFmtId="2" fontId="35" fillId="0" borderId="1" xfId="3" applyNumberFormat="1" applyFont="1" applyFill="1" applyBorder="1" applyAlignment="1">
      <alignment horizontal="center" vertical="top"/>
    </xf>
    <xf numFmtId="0" fontId="35" fillId="0" borderId="24" xfId="0" applyFont="1" applyBorder="1" applyAlignment="1">
      <alignment horizontal="center"/>
    </xf>
    <xf numFmtId="0" fontId="35" fillId="0" borderId="5" xfId="0" applyFont="1" applyBorder="1"/>
    <xf numFmtId="0" fontId="35" fillId="0" borderId="6" xfId="0" applyFont="1" applyBorder="1" applyAlignment="1">
      <alignment horizontal="center"/>
    </xf>
    <xf numFmtId="0" fontId="35" fillId="0" borderId="7" xfId="0" applyFont="1" applyBorder="1" applyAlignment="1">
      <alignment horizontal="center"/>
    </xf>
    <xf numFmtId="0" fontId="35" fillId="0" borderId="5" xfId="0" applyFont="1" applyBorder="1" applyAlignment="1">
      <alignment horizontal="left"/>
    </xf>
    <xf numFmtId="0" fontId="35" fillId="0" borderId="4" xfId="0" applyFont="1" applyBorder="1" applyAlignment="1">
      <alignment horizontal="center"/>
    </xf>
    <xf numFmtId="0" fontId="35" fillId="0" borderId="5" xfId="0" applyFont="1" applyBorder="1" applyAlignment="1">
      <alignment horizontal="center"/>
    </xf>
    <xf numFmtId="9" fontId="35" fillId="0" borderId="4" xfId="0" applyNumberFormat="1" applyFont="1" applyBorder="1" applyAlignment="1">
      <alignment horizontal="center"/>
    </xf>
    <xf numFmtId="0" fontId="35" fillId="0" borderId="14" xfId="0" applyFont="1" applyBorder="1" applyAlignment="1">
      <alignment horizontal="center"/>
    </xf>
    <xf numFmtId="0" fontId="5" fillId="0" borderId="0" xfId="0" applyFont="1" applyAlignment="1">
      <alignment horizontal="left"/>
    </xf>
    <xf numFmtId="0" fontId="35" fillId="0" borderId="3" xfId="0" applyFont="1" applyBorder="1" applyAlignment="1">
      <alignment horizontal="center"/>
    </xf>
    <xf numFmtId="0" fontId="35" fillId="0" borderId="1" xfId="0" applyFont="1" applyBorder="1" applyAlignment="1">
      <alignment horizontal="center"/>
    </xf>
    <xf numFmtId="0" fontId="35" fillId="0" borderId="2" xfId="0" applyFont="1" applyBorder="1" applyAlignment="1">
      <alignment horizontal="left"/>
    </xf>
    <xf numFmtId="0" fontId="35" fillId="0" borderId="0" xfId="0" applyFont="1" applyAlignment="1">
      <alignment horizontal="left"/>
    </xf>
    <xf numFmtId="0" fontId="35" fillId="0" borderId="1" xfId="0" applyFont="1" applyBorder="1" applyAlignment="1">
      <alignment horizontal="left"/>
    </xf>
    <xf numFmtId="9" fontId="35" fillId="0" borderId="0" xfId="0" applyNumberFormat="1" applyFont="1" applyAlignment="1">
      <alignment horizontal="left"/>
    </xf>
    <xf numFmtId="0" fontId="35" fillId="0" borderId="2" xfId="0" applyFont="1" applyBorder="1" applyAlignment="1">
      <alignment horizontal="center"/>
    </xf>
    <xf numFmtId="0" fontId="35" fillId="0" borderId="0" xfId="0" applyFont="1" applyAlignment="1">
      <alignment horizontal="center"/>
    </xf>
    <xf numFmtId="0" fontId="35" fillId="0" borderId="12" xfId="0" applyFont="1" applyBorder="1" applyAlignment="1">
      <alignment horizontal="center"/>
    </xf>
    <xf numFmtId="0" fontId="35" fillId="0" borderId="13" xfId="0" applyFont="1" applyBorder="1" applyAlignment="1">
      <alignment horizontal="left" vertical="top" wrapText="1"/>
    </xf>
    <xf numFmtId="0" fontId="35" fillId="0" borderId="0" xfId="0" applyFont="1" applyAlignment="1">
      <alignment horizontal="right"/>
    </xf>
    <xf numFmtId="0" fontId="35" fillId="0" borderId="1" xfId="0" applyFont="1" applyBorder="1"/>
    <xf numFmtId="0" fontId="35" fillId="0" borderId="15" xfId="0" applyFont="1" applyBorder="1" applyAlignment="1">
      <alignment horizontal="left" vertical="top" wrapText="1"/>
    </xf>
    <xf numFmtId="3" fontId="35" fillId="0" borderId="1" xfId="0" applyNumberFormat="1" applyFont="1" applyBorder="1" applyAlignment="1">
      <alignment horizontal="center"/>
    </xf>
    <xf numFmtId="0" fontId="35" fillId="0" borderId="0" xfId="0" applyFont="1"/>
    <xf numFmtId="9" fontId="35" fillId="0" borderId="0" xfId="0" applyNumberFormat="1" applyFont="1"/>
    <xf numFmtId="0" fontId="35" fillId="0" borderId="2" xfId="0" applyFont="1" applyBorder="1"/>
    <xf numFmtId="0" fontId="35" fillId="0" borderId="16" xfId="0" applyFont="1" applyBorder="1" applyAlignment="1">
      <alignment horizontal="center"/>
    </xf>
    <xf numFmtId="0" fontId="35" fillId="0" borderId="4" xfId="0" applyFont="1" applyBorder="1" applyAlignment="1">
      <alignment horizontal="right"/>
    </xf>
    <xf numFmtId="0" fontId="35" fillId="0" borderId="4" xfId="0" applyFont="1" applyBorder="1" applyAlignment="1">
      <alignment horizontal="left"/>
    </xf>
    <xf numFmtId="0" fontId="35" fillId="0" borderId="7" xfId="0" applyFont="1" applyBorder="1" applyAlignment="1">
      <alignment horizontal="left"/>
    </xf>
    <xf numFmtId="9" fontId="35" fillId="0" borderId="4" xfId="0" applyNumberFormat="1" applyFont="1" applyBorder="1" applyAlignment="1">
      <alignment horizontal="left"/>
    </xf>
    <xf numFmtId="0" fontId="38" fillId="0" borderId="4" xfId="0" applyFont="1" applyBorder="1" applyAlignment="1">
      <alignment horizontal="left"/>
    </xf>
    <xf numFmtId="0" fontId="35" fillId="0" borderId="17" xfId="0" applyFont="1" applyBorder="1" applyAlignment="1">
      <alignment horizontal="left" vertical="top" wrapText="1"/>
    </xf>
    <xf numFmtId="0" fontId="35" fillId="0" borderId="1" xfId="0" applyFont="1" applyFill="1" applyBorder="1" applyAlignment="1">
      <alignment vertical="top"/>
    </xf>
    <xf numFmtId="0" fontId="35" fillId="0" borderId="0" xfId="0" applyFont="1" applyBorder="1" applyAlignment="1">
      <alignment horizontal="left"/>
    </xf>
    <xf numFmtId="0" fontId="28" fillId="0" borderId="27" xfId="0" applyFont="1" applyBorder="1" applyAlignment="1">
      <alignment horizontal="left" vertical="top" wrapText="1"/>
    </xf>
    <xf numFmtId="0" fontId="29" fillId="0" borderId="24" xfId="2" applyFont="1" applyBorder="1" applyAlignment="1">
      <alignment horizontal="left" vertical="top" wrapText="1"/>
    </xf>
    <xf numFmtId="0" fontId="35" fillId="0" borderId="25"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26" xfId="0" applyFont="1" applyFill="1" applyBorder="1" applyAlignment="1">
      <alignment horizontal="left" vertical="top" wrapText="1"/>
    </xf>
    <xf numFmtId="0" fontId="35" fillId="0" borderId="14" xfId="0" applyFont="1" applyFill="1" applyBorder="1" applyAlignment="1">
      <alignment horizontal="left" vertical="top" wrapText="1"/>
    </xf>
    <xf numFmtId="0" fontId="35" fillId="0" borderId="25" xfId="0" applyFont="1" applyFill="1" applyBorder="1"/>
    <xf numFmtId="0" fontId="35" fillId="0" borderId="26" xfId="0" applyFont="1" applyFill="1" applyBorder="1"/>
    <xf numFmtId="0" fontId="36" fillId="0" borderId="14" xfId="0" applyFont="1" applyFill="1" applyBorder="1" applyAlignment="1">
      <alignment horizontal="left" vertical="top" wrapText="1"/>
    </xf>
    <xf numFmtId="0" fontId="35" fillId="0" borderId="15" xfId="0" applyFont="1" applyFill="1" applyBorder="1" applyAlignment="1">
      <alignment wrapText="1"/>
    </xf>
    <xf numFmtId="0" fontId="35" fillId="0" borderId="25" xfId="0" applyFont="1" applyFill="1" applyBorder="1" applyAlignment="1">
      <alignment horizontal="left" wrapText="1"/>
    </xf>
    <xf numFmtId="0" fontId="35" fillId="0" borderId="25" xfId="0" applyFont="1" applyBorder="1" applyAlignment="1">
      <alignment horizontal="left" vertical="top" wrapText="1"/>
    </xf>
    <xf numFmtId="0" fontId="35" fillId="0" borderId="27" xfId="0" applyFont="1" applyBorder="1" applyAlignment="1">
      <alignment horizontal="left" vertical="top" wrapText="1"/>
    </xf>
    <xf numFmtId="0" fontId="35" fillId="0" borderId="24" xfId="0" applyFont="1" applyBorder="1" applyAlignment="1">
      <alignment horizontal="left" vertical="top" wrapText="1"/>
    </xf>
    <xf numFmtId="0" fontId="36" fillId="0" borderId="25" xfId="0" applyFont="1" applyFill="1" applyBorder="1" applyAlignment="1">
      <alignment horizontal="left" vertical="top" wrapText="1"/>
    </xf>
    <xf numFmtId="0" fontId="35" fillId="0" borderId="26" xfId="0" applyFont="1" applyFill="1" applyBorder="1" applyAlignment="1">
      <alignment wrapText="1"/>
    </xf>
    <xf numFmtId="0" fontId="35" fillId="0" borderId="15" xfId="0" applyFont="1" applyFill="1" applyBorder="1"/>
    <xf numFmtId="0" fontId="35" fillId="0" borderId="14" xfId="0" applyFont="1" applyFill="1" applyBorder="1" applyAlignment="1">
      <alignment wrapText="1"/>
    </xf>
    <xf numFmtId="0" fontId="35" fillId="0" borderId="3" xfId="0" applyFont="1" applyFill="1" applyBorder="1" applyAlignment="1">
      <alignment horizontal="center"/>
    </xf>
    <xf numFmtId="0" fontId="35" fillId="0" borderId="10" xfId="0" applyFont="1" applyBorder="1" applyAlignment="1">
      <alignment horizontal="left"/>
    </xf>
    <xf numFmtId="0" fontId="35" fillId="0" borderId="3" xfId="0" applyFont="1" applyBorder="1" applyAlignment="1">
      <alignment horizontal="left"/>
    </xf>
    <xf numFmtId="0" fontId="35" fillId="0" borderId="3" xfId="0" applyFont="1" applyBorder="1"/>
    <xf numFmtId="0" fontId="35" fillId="0" borderId="6" xfId="0" applyFont="1" applyBorder="1" applyAlignment="1">
      <alignment horizontal="left"/>
    </xf>
    <xf numFmtId="0" fontId="29" fillId="0" borderId="5" xfId="2" applyFont="1" applyBorder="1" applyAlignment="1">
      <alignment vertical="center" wrapText="1"/>
    </xf>
    <xf numFmtId="0" fontId="32" fillId="0" borderId="0" xfId="0" applyFont="1" applyAlignment="1">
      <alignment vertical="top" wrapText="1"/>
    </xf>
    <xf numFmtId="0" fontId="30" fillId="0" borderId="0" xfId="0" applyFont="1"/>
    <xf numFmtId="3" fontId="35" fillId="0" borderId="1" xfId="3" applyNumberFormat="1" applyFont="1" applyFill="1" applyBorder="1" applyAlignment="1">
      <alignment horizontal="center" vertical="top"/>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9"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2" fontId="11" fillId="0" borderId="11" xfId="2" applyNumberFormat="1" applyFont="1" applyBorder="1" applyAlignment="1">
      <alignment horizontal="center" vertical="center" wrapText="1"/>
    </xf>
    <xf numFmtId="2" fontId="11" fillId="0" borderId="7" xfId="2" applyNumberFormat="1" applyFont="1" applyBorder="1" applyAlignment="1">
      <alignment horizontal="center" vertical="center" wrapText="1"/>
    </xf>
    <xf numFmtId="0" fontId="11" fillId="0" borderId="11" xfId="2" applyFont="1" applyBorder="1" applyAlignment="1">
      <alignment horizontal="center" vertical="center" wrapText="1"/>
    </xf>
    <xf numFmtId="0" fontId="11" fillId="0" borderId="7" xfId="2" applyFont="1" applyBorder="1" applyAlignment="1">
      <alignment horizontal="center" vertical="center" wrapText="1"/>
    </xf>
    <xf numFmtId="1" fontId="11" fillId="0" borderId="11" xfId="2" applyNumberFormat="1" applyFont="1" applyFill="1" applyBorder="1" applyAlignment="1">
      <alignment horizontal="center" vertical="center"/>
    </xf>
    <xf numFmtId="1" fontId="11" fillId="0" borderId="12" xfId="2" applyNumberFormat="1" applyFont="1" applyFill="1" applyBorder="1" applyAlignment="1">
      <alignment horizontal="center" vertical="center"/>
    </xf>
    <xf numFmtId="2" fontId="11" fillId="0" borderId="9" xfId="2" applyNumberFormat="1" applyFont="1" applyBorder="1" applyAlignment="1">
      <alignment horizontal="center" vertical="center" wrapText="1"/>
    </xf>
    <xf numFmtId="2" fontId="11" fillId="0" borderId="12" xfId="2" applyNumberFormat="1" applyFont="1" applyBorder="1" applyAlignment="1">
      <alignment horizontal="center" vertical="center" wrapText="1"/>
    </xf>
    <xf numFmtId="0" fontId="27" fillId="0" borderId="12" xfId="2" applyFont="1" applyBorder="1" applyAlignment="1">
      <alignment horizontal="center" vertical="center" wrapText="1"/>
    </xf>
    <xf numFmtId="0" fontId="27" fillId="0" borderId="5" xfId="2" applyFont="1" applyBorder="1" applyAlignment="1">
      <alignment horizontal="center" vertical="center" wrapText="1"/>
    </xf>
    <xf numFmtId="1" fontId="11" fillId="0" borderId="11" xfId="2" applyNumberFormat="1" applyFont="1" applyBorder="1" applyAlignment="1">
      <alignment horizontal="center" vertical="center"/>
    </xf>
    <xf numFmtId="1" fontId="11" fillId="0" borderId="12" xfId="2" applyNumberFormat="1" applyFont="1" applyBorder="1" applyAlignment="1">
      <alignment horizontal="center" vertical="center"/>
    </xf>
    <xf numFmtId="2" fontId="11" fillId="0" borderId="5" xfId="2" applyNumberFormat="1" applyFont="1" applyBorder="1" applyAlignment="1">
      <alignment horizontal="center" vertical="center" wrapText="1"/>
    </xf>
    <xf numFmtId="0" fontId="2" fillId="0" borderId="0" xfId="0" applyFont="1" applyAlignment="1">
      <alignment horizontal="left" wrapText="1"/>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cellXfs>
  <cellStyles count="4">
    <cellStyle name="Hyperlink" xfId="2" builtinId="8"/>
    <cellStyle name="Normal" xfId="0" builtinId="0"/>
    <cellStyle name="Normal 2" xfId="1"/>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incolninst.edu/research-data/data-toolkits/significant-features-property-tax/topics/residential-property-tax-relief-programs" TargetMode="External"/><Relationship Id="rId1" Type="http://schemas.openxmlformats.org/officeDocument/2006/relationships/hyperlink" Target="https://www.lincolninst.edu/publications/articles/how-do-states-spell-relie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showGridLines="0" tabSelected="1" workbookViewId="0">
      <selection activeCell="A3" sqref="A3"/>
    </sheetView>
  </sheetViews>
  <sheetFormatPr defaultColWidth="8.85546875" defaultRowHeight="12.75"/>
  <cols>
    <col min="1" max="1" width="115.42578125" style="47" customWidth="1"/>
    <col min="2" max="16384" width="8.85546875" style="22"/>
  </cols>
  <sheetData>
    <row r="1" spans="1:1" ht="20.25">
      <c r="A1" s="58" t="s">
        <v>1076</v>
      </c>
    </row>
    <row r="2" spans="1:1" ht="18">
      <c r="A2" s="59" t="s">
        <v>17</v>
      </c>
    </row>
    <row r="3" spans="1:1">
      <c r="A3" s="60"/>
    </row>
    <row r="4" spans="1:1">
      <c r="A4" s="61"/>
    </row>
    <row r="5" spans="1:1" ht="26.25" customHeight="1">
      <c r="A5" s="61" t="s">
        <v>18</v>
      </c>
    </row>
    <row r="6" spans="1:1" ht="14.25" customHeight="1">
      <c r="A6" s="61"/>
    </row>
    <row r="7" spans="1:1" ht="14.25" customHeight="1">
      <c r="A7" s="61" t="s">
        <v>19</v>
      </c>
    </row>
    <row r="8" spans="1:1" ht="14.25" customHeight="1">
      <c r="A8" s="62" t="s">
        <v>1142</v>
      </c>
    </row>
    <row r="9" spans="1:1" ht="14.25" customHeight="1">
      <c r="A9" s="62" t="s">
        <v>1143</v>
      </c>
    </row>
    <row r="10" spans="1:1" ht="14.25" customHeight="1">
      <c r="A10" s="63" t="s">
        <v>20</v>
      </c>
    </row>
    <row r="11" spans="1:1" ht="14.25" customHeight="1">
      <c r="A11" s="62" t="s">
        <v>1144</v>
      </c>
    </row>
    <row r="12" spans="1:1" ht="14.25" customHeight="1">
      <c r="A12" s="62" t="s">
        <v>1145</v>
      </c>
    </row>
    <row r="13" spans="1:1" ht="14.25" customHeight="1">
      <c r="A13" s="64" t="s">
        <v>1146</v>
      </c>
    </row>
    <row r="14" spans="1:1" ht="14.25" customHeight="1">
      <c r="A14" s="61"/>
    </row>
    <row r="15" spans="1:1" ht="114.75">
      <c r="A15" s="47" t="s">
        <v>21</v>
      </c>
    </row>
    <row r="17" spans="1:1">
      <c r="A17" s="65" t="s">
        <v>22</v>
      </c>
    </row>
    <row r="18" spans="1:1" ht="25.5">
      <c r="A18" s="47" t="s">
        <v>23</v>
      </c>
    </row>
    <row r="19" spans="1:1">
      <c r="A19" s="64" t="s">
        <v>1075</v>
      </c>
    </row>
    <row r="20" spans="1:1" ht="9.9499999999999993" customHeight="1">
      <c r="A20" s="64"/>
    </row>
    <row r="21" spans="1:1" ht="63.75">
      <c r="A21" s="66" t="s">
        <v>24</v>
      </c>
    </row>
    <row r="22" spans="1:1" ht="9.9499999999999993" customHeight="1">
      <c r="A22" s="64"/>
    </row>
    <row r="23" spans="1:1" ht="38.25">
      <c r="A23" s="47" t="s">
        <v>25</v>
      </c>
    </row>
    <row r="24" spans="1:1" ht="9.9499999999999993" customHeight="1"/>
    <row r="25" spans="1:1" ht="39.6" customHeight="1">
      <c r="A25" s="47" t="s">
        <v>26</v>
      </c>
    </row>
    <row r="26" spans="1:1" ht="13.35" customHeight="1">
      <c r="A26" s="64" t="s">
        <v>27</v>
      </c>
    </row>
    <row r="27" spans="1:1" ht="9.9499999999999993" customHeight="1"/>
    <row r="28" spans="1:1" ht="51">
      <c r="A28" s="47" t="s">
        <v>1077</v>
      </c>
    </row>
    <row r="30" spans="1:1" s="180" customFormat="1" ht="25.5">
      <c r="A30" s="179" t="s">
        <v>1154</v>
      </c>
    </row>
    <row r="32" spans="1:1" ht="76.5">
      <c r="A32" s="47" t="s">
        <v>28</v>
      </c>
    </row>
  </sheetData>
  <hyperlinks>
    <hyperlink ref="A8" location="Disabled!A1" display="   1) Disabled: Property tax relief for disabled individuals."/>
    <hyperlink ref="A9" location="General!A1" display="   2) General: Property tax relief for most homeowners, without eligibility criteria related to age, disability, income, or veteran status."/>
    <hyperlink ref="A10" location="Seniors!A1" display="   3) Seniors: Property tax relief for elderly homeowners."/>
    <hyperlink ref="A11" location="Veterans!A1" display="   4) Veterans: Property tax relief for veterans."/>
    <hyperlink ref="A12" location="Other!A1" display="   5) Other: Property tax relief programs that do not fall into one of the above categories."/>
    <hyperlink ref="A13" location="All!A1" display="   6) All: There is also a spreadsheet that includes all property tax exemption and credit programs."/>
    <hyperlink ref="A26" r:id="rId1"/>
    <hyperlink ref="A19" r:id="rId2"/>
  </hyperlinks>
  <pageMargins left="0.75" right="0.75" top="0.5" bottom="0.25" header="0.3" footer="0.3"/>
  <pageSetup orientation="landscape"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4"/>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4.140625" style="4" customWidth="1"/>
    <col min="6" max="6" width="4.140625" style="3" customWidth="1"/>
    <col min="7" max="10" width="4.140625" style="4" customWidth="1"/>
    <col min="11" max="12" width="9.5703125" style="4" customWidth="1"/>
    <col min="13" max="13" width="18.85546875" style="4" customWidth="1"/>
    <col min="14" max="14" width="12.5703125" style="4" customWidth="1"/>
    <col min="15" max="15" width="11.140625" style="4" customWidth="1"/>
    <col min="16" max="16" width="13.5703125" style="4" bestFit="1" customWidth="1"/>
    <col min="17" max="17" width="15" style="4" customWidth="1"/>
    <col min="18" max="18" width="12.140625" style="4" customWidth="1"/>
    <col min="19" max="21" width="5.5703125" style="4" customWidth="1"/>
    <col min="22" max="22" width="9.140625" style="4" customWidth="1"/>
    <col min="23" max="23" width="20.42578125" style="2" customWidth="1"/>
    <col min="24" max="25" width="19.140625" style="48" customWidth="1"/>
    <col min="26" max="16384" width="8.85546875" style="1"/>
  </cols>
  <sheetData>
    <row r="1" spans="1:59" s="24" customFormat="1" ht="16.350000000000001" customHeight="1">
      <c r="A1" s="68"/>
      <c r="B1" s="69" t="s">
        <v>29</v>
      </c>
      <c r="C1" s="192" t="s">
        <v>30</v>
      </c>
      <c r="D1" s="193"/>
      <c r="E1" s="188" t="s">
        <v>35</v>
      </c>
      <c r="F1" s="194"/>
      <c r="G1" s="194"/>
      <c r="H1" s="194"/>
      <c r="I1" s="194"/>
      <c r="J1" s="195"/>
      <c r="K1" s="184" t="s">
        <v>32</v>
      </c>
      <c r="L1" s="184" t="s">
        <v>34</v>
      </c>
      <c r="M1" s="188" t="s">
        <v>36</v>
      </c>
      <c r="N1" s="190" t="s">
        <v>38</v>
      </c>
      <c r="O1" s="184" t="s">
        <v>39</v>
      </c>
      <c r="P1" s="184" t="s">
        <v>40</v>
      </c>
      <c r="Q1" s="184" t="s">
        <v>41</v>
      </c>
      <c r="R1" s="196" t="s">
        <v>42</v>
      </c>
      <c r="S1" s="182" t="s">
        <v>43</v>
      </c>
      <c r="T1" s="182"/>
      <c r="U1" s="183"/>
      <c r="V1" s="184" t="s">
        <v>44</v>
      </c>
      <c r="W1" s="186" t="s">
        <v>45</v>
      </c>
      <c r="X1" s="155"/>
      <c r="Y1" s="72"/>
    </row>
    <row r="2" spans="1:59" s="26" customFormat="1" ht="12.6" customHeight="1" thickBot="1">
      <c r="A2" s="71" t="s">
        <v>46</v>
      </c>
      <c r="B2" s="25" t="s">
        <v>47</v>
      </c>
      <c r="C2" s="6" t="s">
        <v>49</v>
      </c>
      <c r="D2" s="56" t="s">
        <v>50</v>
      </c>
      <c r="E2" s="19" t="s">
        <v>51</v>
      </c>
      <c r="F2" s="5" t="s">
        <v>52</v>
      </c>
      <c r="G2" s="7" t="s">
        <v>53</v>
      </c>
      <c r="H2" s="7" t="s">
        <v>54</v>
      </c>
      <c r="I2" s="7" t="s">
        <v>55</v>
      </c>
      <c r="J2" s="57" t="s">
        <v>56</v>
      </c>
      <c r="K2" s="185"/>
      <c r="L2" s="185"/>
      <c r="M2" s="189"/>
      <c r="N2" s="191"/>
      <c r="O2" s="185"/>
      <c r="P2" s="185"/>
      <c r="Q2" s="185"/>
      <c r="R2" s="197"/>
      <c r="S2" s="18" t="s">
        <v>57</v>
      </c>
      <c r="T2" s="18" t="s">
        <v>58</v>
      </c>
      <c r="U2" s="21" t="s">
        <v>59</v>
      </c>
      <c r="V2" s="185"/>
      <c r="W2" s="187"/>
      <c r="X2" s="156" t="s">
        <v>60</v>
      </c>
      <c r="Y2" s="73" t="s">
        <v>61</v>
      </c>
    </row>
    <row r="3" spans="1:59" s="75" customFormat="1" ht="11.25" customHeight="1">
      <c r="A3" s="79" t="s">
        <v>84</v>
      </c>
      <c r="B3" s="80" t="s">
        <v>532</v>
      </c>
      <c r="C3" s="91">
        <v>1</v>
      </c>
      <c r="D3" s="83" t="s">
        <v>87</v>
      </c>
      <c r="E3" s="78" t="s">
        <v>88</v>
      </c>
      <c r="F3" s="87" t="s">
        <v>65</v>
      </c>
      <c r="G3" s="85" t="s">
        <v>65</v>
      </c>
      <c r="H3" s="85" t="s">
        <v>65</v>
      </c>
      <c r="I3" s="85" t="s">
        <v>65</v>
      </c>
      <c r="J3" s="88" t="s">
        <v>65</v>
      </c>
      <c r="K3" s="84" t="s">
        <v>65</v>
      </c>
      <c r="L3" s="86" t="s">
        <v>65</v>
      </c>
      <c r="M3" s="78" t="s">
        <v>65</v>
      </c>
      <c r="N3" s="78"/>
      <c r="O3" s="85" t="s">
        <v>67</v>
      </c>
      <c r="P3" s="85" t="s">
        <v>68</v>
      </c>
      <c r="Q3" s="85" t="s">
        <v>85</v>
      </c>
      <c r="R3" s="88" t="s">
        <v>90</v>
      </c>
      <c r="S3" s="78" t="s">
        <v>65</v>
      </c>
      <c r="T3" s="85" t="s">
        <v>65</v>
      </c>
      <c r="U3" s="88" t="s">
        <v>65</v>
      </c>
      <c r="V3" s="89" t="s">
        <v>533</v>
      </c>
      <c r="W3" s="97" t="s">
        <v>65</v>
      </c>
      <c r="X3" s="94" t="s">
        <v>550</v>
      </c>
      <c r="Y3" s="158" t="s">
        <v>534</v>
      </c>
    </row>
    <row r="4" spans="1:59" s="75" customFormat="1" ht="11.25" customHeight="1">
      <c r="A4" s="79" t="s">
        <v>84</v>
      </c>
      <c r="B4" s="80" t="s">
        <v>544</v>
      </c>
      <c r="C4" s="91">
        <v>1</v>
      </c>
      <c r="D4" s="83" t="s">
        <v>87</v>
      </c>
      <c r="E4" s="78" t="s">
        <v>65</v>
      </c>
      <c r="F4" s="87" t="s">
        <v>65</v>
      </c>
      <c r="G4" s="85" t="s">
        <v>88</v>
      </c>
      <c r="H4" s="85" t="s">
        <v>65</v>
      </c>
      <c r="I4" s="85" t="s">
        <v>65</v>
      </c>
      <c r="J4" s="88" t="s">
        <v>65</v>
      </c>
      <c r="K4" s="84" t="s">
        <v>65</v>
      </c>
      <c r="L4" s="86" t="s">
        <v>65</v>
      </c>
      <c r="M4" s="78" t="s">
        <v>65</v>
      </c>
      <c r="N4" s="78" t="s">
        <v>46</v>
      </c>
      <c r="O4" s="85" t="s">
        <v>46</v>
      </c>
      <c r="P4" s="85" t="s">
        <v>68</v>
      </c>
      <c r="Q4" s="85" t="s">
        <v>85</v>
      </c>
      <c r="R4" s="88" t="s">
        <v>90</v>
      </c>
      <c r="S4" s="78" t="s">
        <v>65</v>
      </c>
      <c r="T4" s="85" t="s">
        <v>65</v>
      </c>
      <c r="U4" s="88" t="s">
        <v>65</v>
      </c>
      <c r="V4" s="89" t="s">
        <v>545</v>
      </c>
      <c r="W4" s="97" t="s">
        <v>546</v>
      </c>
      <c r="X4" s="94" t="s">
        <v>522</v>
      </c>
      <c r="Y4" s="158"/>
    </row>
    <row r="5" spans="1:59" s="75" customFormat="1" ht="11.25" customHeight="1">
      <c r="A5" s="79" t="s">
        <v>84</v>
      </c>
      <c r="B5" s="80" t="s">
        <v>547</v>
      </c>
      <c r="C5" s="82">
        <f>5000/0.1</f>
        <v>50000</v>
      </c>
      <c r="D5" s="83" t="s">
        <v>64</v>
      </c>
      <c r="E5" s="78" t="s">
        <v>65</v>
      </c>
      <c r="F5" s="87" t="s">
        <v>65</v>
      </c>
      <c r="G5" s="85" t="s">
        <v>88</v>
      </c>
      <c r="H5" s="85" t="s">
        <v>65</v>
      </c>
      <c r="I5" s="85" t="s">
        <v>65</v>
      </c>
      <c r="J5" s="88" t="s">
        <v>65</v>
      </c>
      <c r="K5" s="84"/>
      <c r="L5" s="86"/>
      <c r="M5" s="78" t="s">
        <v>65</v>
      </c>
      <c r="N5" s="78" t="s">
        <v>548</v>
      </c>
      <c r="O5" s="85" t="s">
        <v>67</v>
      </c>
      <c r="P5" s="85" t="s">
        <v>68</v>
      </c>
      <c r="Q5" s="85" t="s">
        <v>85</v>
      </c>
      <c r="R5" s="88" t="s">
        <v>90</v>
      </c>
      <c r="S5" s="78" t="s">
        <v>65</v>
      </c>
      <c r="T5" s="85" t="s">
        <v>65</v>
      </c>
      <c r="U5" s="88" t="s">
        <v>65</v>
      </c>
      <c r="V5" s="89" t="s">
        <v>549</v>
      </c>
      <c r="W5" s="97" t="s">
        <v>546</v>
      </c>
      <c r="X5" s="94" t="s">
        <v>550</v>
      </c>
      <c r="Y5" s="158"/>
    </row>
    <row r="6" spans="1:59" s="76" customFormat="1" ht="11.25" customHeight="1">
      <c r="A6" s="79" t="s">
        <v>100</v>
      </c>
      <c r="B6" s="80" t="s">
        <v>101</v>
      </c>
      <c r="C6" s="82">
        <f>3894/0.1</f>
        <v>38940</v>
      </c>
      <c r="D6" s="83" t="s">
        <v>64</v>
      </c>
      <c r="E6" s="78" t="s">
        <v>88</v>
      </c>
      <c r="F6" s="87" t="s">
        <v>65</v>
      </c>
      <c r="G6" s="85" t="s">
        <v>65</v>
      </c>
      <c r="H6" s="85" t="s">
        <v>65</v>
      </c>
      <c r="I6" s="85" t="s">
        <v>65</v>
      </c>
      <c r="J6" s="88" t="s">
        <v>65</v>
      </c>
      <c r="K6" s="84">
        <v>32447</v>
      </c>
      <c r="L6" s="86" t="s">
        <v>88</v>
      </c>
      <c r="M6" s="78" t="s">
        <v>65</v>
      </c>
      <c r="N6" s="78" t="s">
        <v>65</v>
      </c>
      <c r="O6" s="85" t="s">
        <v>67</v>
      </c>
      <c r="P6" s="85" t="s">
        <v>68</v>
      </c>
      <c r="Q6" s="85" t="s">
        <v>102</v>
      </c>
      <c r="R6" s="88" t="s">
        <v>86</v>
      </c>
      <c r="S6" s="78" t="s">
        <v>65</v>
      </c>
      <c r="T6" s="85" t="s">
        <v>65</v>
      </c>
      <c r="U6" s="88" t="s">
        <v>65</v>
      </c>
      <c r="V6" s="89" t="s">
        <v>103</v>
      </c>
      <c r="W6" s="97" t="s">
        <v>104</v>
      </c>
      <c r="X6" s="157"/>
      <c r="Y6" s="158" t="s">
        <v>1096</v>
      </c>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row>
    <row r="7" spans="1:59" s="75" customFormat="1" ht="11.25" customHeight="1">
      <c r="A7" s="79" t="s">
        <v>152</v>
      </c>
      <c r="B7" s="80" t="s">
        <v>153</v>
      </c>
      <c r="C7" s="82">
        <f>1000/0.7</f>
        <v>1428.5714285714287</v>
      </c>
      <c r="D7" s="83" t="s">
        <v>64</v>
      </c>
      <c r="E7" s="78" t="s">
        <v>88</v>
      </c>
      <c r="F7" s="87" t="s">
        <v>65</v>
      </c>
      <c r="G7" s="85" t="s">
        <v>65</v>
      </c>
      <c r="H7" s="85" t="s">
        <v>65</v>
      </c>
      <c r="I7" s="85" t="s">
        <v>65</v>
      </c>
      <c r="J7" s="88" t="s">
        <v>65</v>
      </c>
      <c r="K7" s="84" t="s">
        <v>65</v>
      </c>
      <c r="L7" s="86"/>
      <c r="M7" s="78" t="s">
        <v>65</v>
      </c>
      <c r="N7" s="78" t="s">
        <v>65</v>
      </c>
      <c r="O7" s="85" t="s">
        <v>46</v>
      </c>
      <c r="P7" s="85" t="s">
        <v>68</v>
      </c>
      <c r="Q7" s="85" t="s">
        <v>154</v>
      </c>
      <c r="R7" s="88" t="s">
        <v>155</v>
      </c>
      <c r="S7" s="78"/>
      <c r="T7" s="85" t="s">
        <v>70</v>
      </c>
      <c r="U7" s="96"/>
      <c r="V7" s="89" t="s">
        <v>156</v>
      </c>
      <c r="W7" s="97" t="s">
        <v>65</v>
      </c>
      <c r="X7" s="157" t="s">
        <v>1098</v>
      </c>
      <c r="Y7" s="158"/>
    </row>
    <row r="8" spans="1:59" s="75" customFormat="1" ht="11.25" customHeight="1">
      <c r="A8" s="79" t="s">
        <v>152</v>
      </c>
      <c r="B8" s="80" t="s">
        <v>185</v>
      </c>
      <c r="C8" s="82">
        <f>3000/0.7</f>
        <v>4285.7142857142862</v>
      </c>
      <c r="D8" s="83" t="s">
        <v>64</v>
      </c>
      <c r="E8" s="78" t="s">
        <v>65</v>
      </c>
      <c r="F8" s="87" t="s">
        <v>65</v>
      </c>
      <c r="G8" s="85" t="s">
        <v>88</v>
      </c>
      <c r="H8" s="85" t="s">
        <v>65</v>
      </c>
      <c r="I8" s="85" t="s">
        <v>65</v>
      </c>
      <c r="J8" s="88" t="s">
        <v>65</v>
      </c>
      <c r="K8" s="84" t="s">
        <v>65</v>
      </c>
      <c r="L8" s="86"/>
      <c r="M8" s="78" t="s">
        <v>65</v>
      </c>
      <c r="N8" s="78" t="s">
        <v>65</v>
      </c>
      <c r="O8" s="85" t="s">
        <v>67</v>
      </c>
      <c r="P8" s="85" t="s">
        <v>68</v>
      </c>
      <c r="Q8" s="85" t="s">
        <v>186</v>
      </c>
      <c r="R8" s="88" t="s">
        <v>86</v>
      </c>
      <c r="S8" s="78" t="s">
        <v>65</v>
      </c>
      <c r="T8" s="85" t="s">
        <v>70</v>
      </c>
      <c r="U8" s="88" t="s">
        <v>65</v>
      </c>
      <c r="V8" s="89" t="s">
        <v>187</v>
      </c>
      <c r="W8" s="97" t="s">
        <v>65</v>
      </c>
      <c r="X8" s="157" t="s">
        <v>188</v>
      </c>
      <c r="Y8" s="158"/>
    </row>
    <row r="9" spans="1:59" s="75" customFormat="1" ht="11.25" customHeight="1">
      <c r="A9" s="79" t="s">
        <v>201</v>
      </c>
      <c r="B9" s="80" t="s">
        <v>218</v>
      </c>
      <c r="C9" s="91">
        <v>0.5</v>
      </c>
      <c r="D9" s="83" t="s">
        <v>115</v>
      </c>
      <c r="E9" s="78" t="s">
        <v>88</v>
      </c>
      <c r="F9" s="87" t="s">
        <v>65</v>
      </c>
      <c r="G9" s="85" t="s">
        <v>65</v>
      </c>
      <c r="H9" s="85" t="s">
        <v>65</v>
      </c>
      <c r="I9" s="85" t="s">
        <v>65</v>
      </c>
      <c r="J9" s="88" t="s">
        <v>65</v>
      </c>
      <c r="K9" s="84">
        <v>133100</v>
      </c>
      <c r="L9" s="86"/>
      <c r="M9" s="78" t="s">
        <v>65</v>
      </c>
      <c r="N9" s="78" t="s">
        <v>65</v>
      </c>
      <c r="O9" s="85" t="s">
        <v>67</v>
      </c>
      <c r="P9" s="85" t="s">
        <v>96</v>
      </c>
      <c r="Q9" s="85" t="s">
        <v>203</v>
      </c>
      <c r="R9" s="88" t="s">
        <v>86</v>
      </c>
      <c r="S9" s="78" t="s">
        <v>65</v>
      </c>
      <c r="T9" s="85" t="s">
        <v>65</v>
      </c>
      <c r="U9" s="88" t="s">
        <v>65</v>
      </c>
      <c r="V9" s="89" t="s">
        <v>217</v>
      </c>
      <c r="W9" s="97" t="s">
        <v>216</v>
      </c>
      <c r="X9" s="157" t="s">
        <v>607</v>
      </c>
      <c r="Y9" s="158"/>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row>
    <row r="10" spans="1:59" s="75" customFormat="1" ht="11.25" customHeight="1">
      <c r="A10" s="79" t="s">
        <v>238</v>
      </c>
      <c r="B10" s="80" t="s">
        <v>555</v>
      </c>
      <c r="C10" s="91">
        <v>1</v>
      </c>
      <c r="D10" s="83" t="s">
        <v>87</v>
      </c>
      <c r="E10" s="78"/>
      <c r="F10" s="87" t="s">
        <v>65</v>
      </c>
      <c r="G10" s="85" t="s">
        <v>88</v>
      </c>
      <c r="H10" s="85" t="s">
        <v>65</v>
      </c>
      <c r="I10" s="85" t="s">
        <v>88</v>
      </c>
      <c r="J10" s="88" t="s">
        <v>88</v>
      </c>
      <c r="K10" s="84">
        <v>28713</v>
      </c>
      <c r="L10" s="86"/>
      <c r="M10" s="78" t="s">
        <v>65</v>
      </c>
      <c r="N10" s="78" t="s">
        <v>65</v>
      </c>
      <c r="O10" s="85" t="s">
        <v>67</v>
      </c>
      <c r="P10" s="85" t="s">
        <v>68</v>
      </c>
      <c r="Q10" s="85" t="s">
        <v>102</v>
      </c>
      <c r="R10" s="88" t="s">
        <v>86</v>
      </c>
      <c r="S10" s="78" t="s">
        <v>65</v>
      </c>
      <c r="T10" s="85" t="s">
        <v>65</v>
      </c>
      <c r="U10" s="88" t="s">
        <v>65</v>
      </c>
      <c r="V10" s="89" t="s">
        <v>556</v>
      </c>
      <c r="W10" s="97" t="s">
        <v>65</v>
      </c>
      <c r="X10" s="157"/>
      <c r="Y10" s="158" t="s">
        <v>557</v>
      </c>
    </row>
    <row r="11" spans="1:59" s="75" customFormat="1" ht="11.25" customHeight="1">
      <c r="A11" s="79" t="s">
        <v>238</v>
      </c>
      <c r="B11" s="80" t="s">
        <v>577</v>
      </c>
      <c r="C11" s="82">
        <v>500</v>
      </c>
      <c r="D11" s="83" t="s">
        <v>64</v>
      </c>
      <c r="E11" s="78" t="s">
        <v>88</v>
      </c>
      <c r="F11" s="87" t="s">
        <v>65</v>
      </c>
      <c r="G11" s="85" t="s">
        <v>88</v>
      </c>
      <c r="H11" s="85" t="s">
        <v>65</v>
      </c>
      <c r="I11" s="85" t="s">
        <v>65</v>
      </c>
      <c r="J11" s="88" t="s">
        <v>65</v>
      </c>
      <c r="K11" s="84" t="s">
        <v>65</v>
      </c>
      <c r="L11" s="86"/>
      <c r="M11" s="78" t="s">
        <v>65</v>
      </c>
      <c r="N11" s="78" t="s">
        <v>65</v>
      </c>
      <c r="O11" s="85" t="s">
        <v>46</v>
      </c>
      <c r="P11" s="85" t="s">
        <v>68</v>
      </c>
      <c r="Q11" s="85" t="s">
        <v>102</v>
      </c>
      <c r="R11" s="88" t="s">
        <v>86</v>
      </c>
      <c r="S11" s="78" t="s">
        <v>65</v>
      </c>
      <c r="T11" s="85" t="s">
        <v>65</v>
      </c>
      <c r="U11" s="88" t="s">
        <v>65</v>
      </c>
      <c r="V11" s="89" t="s">
        <v>575</v>
      </c>
      <c r="W11" s="97" t="s">
        <v>574</v>
      </c>
      <c r="X11" s="157"/>
      <c r="Y11" s="159" t="s">
        <v>578</v>
      </c>
    </row>
    <row r="12" spans="1:59" s="76" customFormat="1" ht="11.25" customHeight="1">
      <c r="A12" s="79" t="s">
        <v>289</v>
      </c>
      <c r="B12" s="80" t="s">
        <v>306</v>
      </c>
      <c r="C12" s="82">
        <f>2000/(1/3)</f>
        <v>6000</v>
      </c>
      <c r="D12" s="83" t="s">
        <v>64</v>
      </c>
      <c r="E12" s="78" t="s">
        <v>65</v>
      </c>
      <c r="F12" s="87" t="s">
        <v>65</v>
      </c>
      <c r="G12" s="85" t="s">
        <v>65</v>
      </c>
      <c r="H12" s="85" t="s">
        <v>65</v>
      </c>
      <c r="I12" s="85" t="s">
        <v>65</v>
      </c>
      <c r="J12" s="88" t="s">
        <v>88</v>
      </c>
      <c r="K12" s="84" t="s">
        <v>65</v>
      </c>
      <c r="L12" s="86"/>
      <c r="M12" s="78" t="s">
        <v>65</v>
      </c>
      <c r="N12" s="78" t="s">
        <v>65</v>
      </c>
      <c r="O12" s="85" t="s">
        <v>67</v>
      </c>
      <c r="P12" s="85" t="s">
        <v>68</v>
      </c>
      <c r="Q12" s="85" t="s">
        <v>69</v>
      </c>
      <c r="R12" s="88" t="s">
        <v>69</v>
      </c>
      <c r="S12" s="78"/>
      <c r="T12" s="85" t="s">
        <v>65</v>
      </c>
      <c r="U12" s="88" t="s">
        <v>65</v>
      </c>
      <c r="V12" s="89" t="s">
        <v>307</v>
      </c>
      <c r="W12" s="97" t="s">
        <v>308</v>
      </c>
      <c r="X12" s="157"/>
      <c r="Y12" s="158" t="s">
        <v>309</v>
      </c>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row>
    <row r="13" spans="1:59" s="75" customFormat="1" ht="11.25" customHeight="1">
      <c r="A13" s="79" t="s">
        <v>322</v>
      </c>
      <c r="B13" s="80" t="s">
        <v>335</v>
      </c>
      <c r="C13" s="82">
        <v>12480</v>
      </c>
      <c r="D13" s="83" t="s">
        <v>64</v>
      </c>
      <c r="E13" s="78" t="s">
        <v>65</v>
      </c>
      <c r="F13" s="87" t="s">
        <v>65</v>
      </c>
      <c r="G13" s="85" t="s">
        <v>88</v>
      </c>
      <c r="H13" s="85" t="s">
        <v>65</v>
      </c>
      <c r="I13" s="85" t="s">
        <v>65</v>
      </c>
      <c r="J13" s="88" t="s">
        <v>88</v>
      </c>
      <c r="K13" s="84">
        <v>17000</v>
      </c>
      <c r="L13" s="86"/>
      <c r="M13" s="78" t="s">
        <v>65</v>
      </c>
      <c r="N13" s="78" t="s">
        <v>65</v>
      </c>
      <c r="O13" s="85" t="s">
        <v>67</v>
      </c>
      <c r="P13" s="85" t="s">
        <v>68</v>
      </c>
      <c r="Q13" s="85" t="s">
        <v>314</v>
      </c>
      <c r="R13" s="88" t="s">
        <v>90</v>
      </c>
      <c r="S13" s="78" t="s">
        <v>65</v>
      </c>
      <c r="T13" s="85" t="s">
        <v>65</v>
      </c>
      <c r="U13" s="88" t="s">
        <v>65</v>
      </c>
      <c r="V13" s="89" t="s">
        <v>336</v>
      </c>
      <c r="W13" s="97" t="s">
        <v>331</v>
      </c>
      <c r="X13" s="157"/>
      <c r="Y13" s="158" t="s">
        <v>337</v>
      </c>
    </row>
    <row r="14" spans="1:59" s="75" customFormat="1" ht="11.25" customHeight="1">
      <c r="A14" s="79" t="s">
        <v>372</v>
      </c>
      <c r="B14" s="80" t="s">
        <v>402</v>
      </c>
      <c r="C14" s="93">
        <v>437.5</v>
      </c>
      <c r="D14" s="83" t="s">
        <v>95</v>
      </c>
      <c r="E14" s="85" t="s">
        <v>65</v>
      </c>
      <c r="F14" s="87" t="s">
        <v>65</v>
      </c>
      <c r="G14" s="85" t="s">
        <v>88</v>
      </c>
      <c r="H14" s="85" t="s">
        <v>65</v>
      </c>
      <c r="I14" s="85" t="s">
        <v>65</v>
      </c>
      <c r="J14" s="88" t="s">
        <v>65</v>
      </c>
      <c r="K14" s="84" t="s">
        <v>65</v>
      </c>
      <c r="L14" s="86"/>
      <c r="M14" s="173" t="s">
        <v>65</v>
      </c>
      <c r="N14" s="85" t="s">
        <v>65</v>
      </c>
      <c r="O14" s="85" t="s">
        <v>116</v>
      </c>
      <c r="P14" s="85" t="s">
        <v>96</v>
      </c>
      <c r="Q14" s="105" t="s">
        <v>374</v>
      </c>
      <c r="R14" s="88" t="s">
        <v>90</v>
      </c>
      <c r="S14" s="85" t="s">
        <v>65</v>
      </c>
      <c r="T14" s="85" t="s">
        <v>70</v>
      </c>
      <c r="U14" s="88" t="s">
        <v>65</v>
      </c>
      <c r="V14" s="81" t="s">
        <v>403</v>
      </c>
      <c r="W14" s="98"/>
      <c r="X14" s="157" t="s">
        <v>404</v>
      </c>
      <c r="Y14" s="159" t="s">
        <v>615</v>
      </c>
    </row>
    <row r="15" spans="1:59" s="75" customFormat="1" ht="11.25" customHeight="1">
      <c r="A15" s="79" t="s">
        <v>415</v>
      </c>
      <c r="B15" s="80" t="s">
        <v>419</v>
      </c>
      <c r="C15" s="82">
        <v>15000</v>
      </c>
      <c r="D15" s="83" t="s">
        <v>64</v>
      </c>
      <c r="E15" s="78" t="s">
        <v>65</v>
      </c>
      <c r="F15" s="87" t="s">
        <v>65</v>
      </c>
      <c r="G15" s="85" t="s">
        <v>88</v>
      </c>
      <c r="H15" s="85" t="s">
        <v>65</v>
      </c>
      <c r="I15" s="85" t="s">
        <v>65</v>
      </c>
      <c r="J15" s="88" t="s">
        <v>65</v>
      </c>
      <c r="K15" s="84" t="s">
        <v>65</v>
      </c>
      <c r="L15" s="86"/>
      <c r="M15" s="78" t="s">
        <v>66</v>
      </c>
      <c r="N15" s="78" t="s">
        <v>65</v>
      </c>
      <c r="O15" s="85" t="s">
        <v>67</v>
      </c>
      <c r="P15" s="85" t="s">
        <v>68</v>
      </c>
      <c r="Q15" s="85" t="s">
        <v>117</v>
      </c>
      <c r="R15" s="88" t="s">
        <v>117</v>
      </c>
      <c r="S15" s="78"/>
      <c r="T15" s="85"/>
      <c r="U15" s="88" t="s">
        <v>65</v>
      </c>
      <c r="V15" s="89" t="s">
        <v>418</v>
      </c>
      <c r="W15" s="97" t="s">
        <v>417</v>
      </c>
      <c r="X15" s="157"/>
      <c r="Y15" s="158"/>
    </row>
    <row r="16" spans="1:59" s="75" customFormat="1" ht="11.25" customHeight="1">
      <c r="A16" s="79" t="s">
        <v>434</v>
      </c>
      <c r="B16" s="80" t="s">
        <v>598</v>
      </c>
      <c r="C16" s="82">
        <v>4000</v>
      </c>
      <c r="D16" s="83" t="s">
        <v>64</v>
      </c>
      <c r="E16" s="78" t="s">
        <v>65</v>
      </c>
      <c r="F16" s="87" t="s">
        <v>65</v>
      </c>
      <c r="G16" s="85" t="s">
        <v>88</v>
      </c>
      <c r="H16" s="85" t="s">
        <v>65</v>
      </c>
      <c r="I16" s="85" t="s">
        <v>65</v>
      </c>
      <c r="J16" s="88" t="s">
        <v>65</v>
      </c>
      <c r="K16" s="84" t="s">
        <v>65</v>
      </c>
      <c r="L16" s="86"/>
      <c r="M16" s="78" t="s">
        <v>65</v>
      </c>
      <c r="N16" s="78" t="s">
        <v>65</v>
      </c>
      <c r="O16" s="85" t="s">
        <v>116</v>
      </c>
      <c r="P16" s="85" t="s">
        <v>68</v>
      </c>
      <c r="Q16" s="85" t="s">
        <v>411</v>
      </c>
      <c r="R16" s="88" t="s">
        <v>90</v>
      </c>
      <c r="S16" s="78" t="s">
        <v>65</v>
      </c>
      <c r="T16" s="85" t="s">
        <v>65</v>
      </c>
      <c r="U16" s="88" t="s">
        <v>65</v>
      </c>
      <c r="V16" s="89" t="s">
        <v>599</v>
      </c>
      <c r="W16" s="97" t="s">
        <v>65</v>
      </c>
      <c r="X16" s="157"/>
      <c r="Y16" s="158"/>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s="75" customFormat="1" ht="11.25" customHeight="1">
      <c r="A17" s="79" t="s">
        <v>439</v>
      </c>
      <c r="B17" s="80" t="s">
        <v>653</v>
      </c>
      <c r="C17" s="82">
        <v>7000</v>
      </c>
      <c r="D17" s="83" t="s">
        <v>64</v>
      </c>
      <c r="E17" s="78" t="s">
        <v>65</v>
      </c>
      <c r="F17" s="87" t="s">
        <v>65</v>
      </c>
      <c r="G17" s="85" t="s">
        <v>88</v>
      </c>
      <c r="H17" s="85" t="s">
        <v>65</v>
      </c>
      <c r="I17" s="85" t="s">
        <v>65</v>
      </c>
      <c r="J17" s="88" t="s">
        <v>65</v>
      </c>
      <c r="K17" s="84">
        <v>50000</v>
      </c>
      <c r="L17" s="86" t="s">
        <v>88</v>
      </c>
      <c r="M17" s="78" t="s">
        <v>65</v>
      </c>
      <c r="N17" s="78" t="s">
        <v>65</v>
      </c>
      <c r="O17" s="85" t="s">
        <v>46</v>
      </c>
      <c r="P17" s="85" t="s">
        <v>220</v>
      </c>
      <c r="Q17" s="85" t="s">
        <v>639</v>
      </c>
      <c r="R17" s="88" t="s">
        <v>90</v>
      </c>
      <c r="S17" s="78" t="s">
        <v>65</v>
      </c>
      <c r="T17" s="85" t="s">
        <v>65</v>
      </c>
      <c r="U17" s="88" t="s">
        <v>65</v>
      </c>
      <c r="V17" s="89" t="s">
        <v>654</v>
      </c>
      <c r="W17" s="153" t="s">
        <v>655</v>
      </c>
      <c r="X17" s="157" t="s">
        <v>656</v>
      </c>
      <c r="Y17" s="158" t="s">
        <v>642</v>
      </c>
    </row>
    <row r="18" spans="1:59" s="75" customFormat="1" ht="11.25" customHeight="1">
      <c r="A18" s="79" t="s">
        <v>440</v>
      </c>
      <c r="B18" s="80" t="s">
        <v>695</v>
      </c>
      <c r="C18" s="82"/>
      <c r="D18" s="83" t="s">
        <v>106</v>
      </c>
      <c r="E18" s="78" t="s">
        <v>88</v>
      </c>
      <c r="F18" s="87"/>
      <c r="G18" s="85" t="s">
        <v>88</v>
      </c>
      <c r="H18" s="85"/>
      <c r="I18" s="85"/>
      <c r="J18" s="88"/>
      <c r="K18" s="84"/>
      <c r="L18" s="86" t="s">
        <v>88</v>
      </c>
      <c r="M18" s="78"/>
      <c r="N18" s="78"/>
      <c r="O18" s="85" t="s">
        <v>67</v>
      </c>
      <c r="P18" s="85" t="s">
        <v>68</v>
      </c>
      <c r="Q18" s="85" t="s">
        <v>154</v>
      </c>
      <c r="R18" s="88" t="s">
        <v>90</v>
      </c>
      <c r="S18" s="78"/>
      <c r="T18" s="85"/>
      <c r="U18" s="88"/>
      <c r="V18" s="89" t="s">
        <v>696</v>
      </c>
      <c r="W18" s="153"/>
      <c r="X18" s="157" t="s">
        <v>697</v>
      </c>
      <c r="Y18" s="158" t="s">
        <v>698</v>
      </c>
    </row>
    <row r="19" spans="1:59" s="75" customFormat="1" ht="11.25" customHeight="1">
      <c r="A19" s="79" t="s">
        <v>441</v>
      </c>
      <c r="B19" s="80" t="s">
        <v>703</v>
      </c>
      <c r="C19" s="82">
        <v>75000</v>
      </c>
      <c r="D19" s="83" t="s">
        <v>64</v>
      </c>
      <c r="E19" s="78" t="s">
        <v>88</v>
      </c>
      <c r="F19" s="87" t="s">
        <v>65</v>
      </c>
      <c r="G19" s="85" t="s">
        <v>65</v>
      </c>
      <c r="H19" s="85" t="s">
        <v>65</v>
      </c>
      <c r="I19" s="85" t="s">
        <v>65</v>
      </c>
      <c r="J19" s="88" t="s">
        <v>65</v>
      </c>
      <c r="K19" s="84" t="s">
        <v>65</v>
      </c>
      <c r="L19" s="86"/>
      <c r="M19" s="78" t="s">
        <v>66</v>
      </c>
      <c r="N19" s="78" t="s">
        <v>65</v>
      </c>
      <c r="O19" s="85" t="s">
        <v>116</v>
      </c>
      <c r="P19" s="85" t="s">
        <v>68</v>
      </c>
      <c r="Q19" s="85" t="s">
        <v>247</v>
      </c>
      <c r="R19" s="88" t="s">
        <v>90</v>
      </c>
      <c r="S19" s="78" t="s">
        <v>65</v>
      </c>
      <c r="T19" s="85" t="s">
        <v>65</v>
      </c>
      <c r="U19" s="88" t="s">
        <v>65</v>
      </c>
      <c r="V19" s="89" t="s">
        <v>701</v>
      </c>
      <c r="W19" s="153" t="s">
        <v>700</v>
      </c>
      <c r="X19" s="157" t="s">
        <v>702</v>
      </c>
      <c r="Y19" s="158"/>
    </row>
    <row r="20" spans="1:59" s="76" customFormat="1" ht="11.25" customHeight="1">
      <c r="A20" s="79" t="s">
        <v>442</v>
      </c>
      <c r="B20" s="80" t="s">
        <v>712</v>
      </c>
      <c r="C20" s="91">
        <v>0.5</v>
      </c>
      <c r="D20" s="83" t="s">
        <v>87</v>
      </c>
      <c r="E20" s="78" t="s">
        <v>88</v>
      </c>
      <c r="F20" s="87" t="s">
        <v>65</v>
      </c>
      <c r="G20" s="85" t="s">
        <v>65</v>
      </c>
      <c r="H20" s="85" t="s">
        <v>65</v>
      </c>
      <c r="I20" s="85" t="s">
        <v>65</v>
      </c>
      <c r="J20" s="88"/>
      <c r="K20" s="84">
        <v>30200</v>
      </c>
      <c r="L20" s="86"/>
      <c r="M20" s="78" t="s">
        <v>65</v>
      </c>
      <c r="N20" s="78" t="s">
        <v>65</v>
      </c>
      <c r="O20" s="85" t="s">
        <v>67</v>
      </c>
      <c r="P20" s="85" t="s">
        <v>68</v>
      </c>
      <c r="Q20" s="85" t="s">
        <v>658</v>
      </c>
      <c r="R20" s="88" t="s">
        <v>86</v>
      </c>
      <c r="S20" s="78" t="s">
        <v>65</v>
      </c>
      <c r="T20" s="85" t="s">
        <v>65</v>
      </c>
      <c r="U20" s="88" t="s">
        <v>65</v>
      </c>
      <c r="V20" s="89" t="s">
        <v>713</v>
      </c>
      <c r="W20" s="153" t="s">
        <v>710</v>
      </c>
      <c r="X20" s="157" t="s">
        <v>1113</v>
      </c>
      <c r="Y20" s="158" t="s">
        <v>711</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1:59" s="76" customFormat="1" ht="11.25" customHeight="1">
      <c r="A21" s="79" t="s">
        <v>443</v>
      </c>
      <c r="B21" s="80" t="s">
        <v>718</v>
      </c>
      <c r="C21" s="82">
        <v>100000</v>
      </c>
      <c r="D21" s="83" t="s">
        <v>64</v>
      </c>
      <c r="E21" s="78" t="s">
        <v>88</v>
      </c>
      <c r="F21" s="87" t="s">
        <v>65</v>
      </c>
      <c r="G21" s="85" t="s">
        <v>65</v>
      </c>
      <c r="H21" s="85" t="s">
        <v>65</v>
      </c>
      <c r="I21" s="85" t="s">
        <v>88</v>
      </c>
      <c r="J21" s="88" t="s">
        <v>88</v>
      </c>
      <c r="K21" s="84" t="s">
        <v>65</v>
      </c>
      <c r="L21" s="86" t="s">
        <v>88</v>
      </c>
      <c r="M21" s="78" t="s">
        <v>66</v>
      </c>
      <c r="N21" s="78" t="s">
        <v>65</v>
      </c>
      <c r="O21" s="85" t="s">
        <v>67</v>
      </c>
      <c r="P21" s="85" t="s">
        <v>68</v>
      </c>
      <c r="Q21" s="85" t="s">
        <v>719</v>
      </c>
      <c r="R21" s="88" t="s">
        <v>86</v>
      </c>
      <c r="S21" s="78" t="s">
        <v>65</v>
      </c>
      <c r="T21" s="85" t="s">
        <v>65</v>
      </c>
      <c r="U21" s="88" t="s">
        <v>65</v>
      </c>
      <c r="V21" s="89" t="s">
        <v>720</v>
      </c>
      <c r="W21" s="153" t="s">
        <v>1114</v>
      </c>
      <c r="X21" s="157"/>
      <c r="Y21" s="158" t="s">
        <v>721</v>
      </c>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row r="22" spans="1:59" s="75" customFormat="1" ht="11.25" customHeight="1">
      <c r="A22" s="79" t="s">
        <v>443</v>
      </c>
      <c r="B22" s="80" t="s">
        <v>725</v>
      </c>
      <c r="C22" s="181">
        <v>160000</v>
      </c>
      <c r="D22" s="83" t="s">
        <v>64</v>
      </c>
      <c r="E22" s="78"/>
      <c r="F22" s="87"/>
      <c r="G22" s="85"/>
      <c r="H22" s="85"/>
      <c r="I22" s="85" t="s">
        <v>88</v>
      </c>
      <c r="J22" s="88"/>
      <c r="K22" s="84">
        <v>42000</v>
      </c>
      <c r="L22" s="86"/>
      <c r="M22" s="78" t="s">
        <v>66</v>
      </c>
      <c r="N22" s="78"/>
      <c r="O22" s="85" t="s">
        <v>67</v>
      </c>
      <c r="P22" s="85" t="s">
        <v>68</v>
      </c>
      <c r="Q22" s="85" t="s">
        <v>719</v>
      </c>
      <c r="R22" s="88" t="s">
        <v>86</v>
      </c>
      <c r="S22" s="78"/>
      <c r="T22" s="85"/>
      <c r="U22" s="88"/>
      <c r="V22" s="108" t="s">
        <v>726</v>
      </c>
      <c r="W22" s="153" t="s">
        <v>727</v>
      </c>
      <c r="X22" s="157"/>
      <c r="Y22" s="158" t="s">
        <v>1072</v>
      </c>
    </row>
    <row r="23" spans="1:59" s="75" customFormat="1" ht="11.25" customHeight="1">
      <c r="A23" s="79" t="s">
        <v>443</v>
      </c>
      <c r="B23" s="80" t="s">
        <v>738</v>
      </c>
      <c r="C23" s="82">
        <f>7200/0.045</f>
        <v>160000</v>
      </c>
      <c r="D23" s="83" t="s">
        <v>64</v>
      </c>
      <c r="E23" s="78"/>
      <c r="F23" s="87"/>
      <c r="G23" s="85" t="s">
        <v>88</v>
      </c>
      <c r="H23" s="85"/>
      <c r="I23" s="85"/>
      <c r="J23" s="88"/>
      <c r="K23" s="84"/>
      <c r="L23" s="86"/>
      <c r="M23" s="78"/>
      <c r="N23" s="78"/>
      <c r="O23" s="85" t="s">
        <v>67</v>
      </c>
      <c r="P23" s="85" t="s">
        <v>68</v>
      </c>
      <c r="Q23" s="85" t="s">
        <v>719</v>
      </c>
      <c r="R23" s="85" t="s">
        <v>90</v>
      </c>
      <c r="S23" s="78"/>
      <c r="T23" s="85"/>
      <c r="U23" s="88"/>
      <c r="V23" s="89" t="s">
        <v>739</v>
      </c>
      <c r="W23" s="153"/>
      <c r="X23" s="157" t="s">
        <v>740</v>
      </c>
      <c r="Y23" s="158"/>
    </row>
    <row r="24" spans="1:59" s="75" customFormat="1" ht="11.25" customHeight="1">
      <c r="A24" s="79" t="s">
        <v>765</v>
      </c>
      <c r="B24" s="80" t="s">
        <v>773</v>
      </c>
      <c r="C24" s="89">
        <v>250</v>
      </c>
      <c r="D24" s="110" t="s">
        <v>95</v>
      </c>
      <c r="E24" s="111" t="s">
        <v>88</v>
      </c>
      <c r="F24" s="85"/>
      <c r="G24" s="87"/>
      <c r="H24" s="85"/>
      <c r="I24" s="85"/>
      <c r="J24" s="88"/>
      <c r="K24" s="84">
        <v>10000</v>
      </c>
      <c r="L24" s="88"/>
      <c r="M24" s="78" t="s">
        <v>66</v>
      </c>
      <c r="N24" s="78"/>
      <c r="O24" s="85" t="s">
        <v>67</v>
      </c>
      <c r="P24" s="85" t="s">
        <v>96</v>
      </c>
      <c r="Q24" s="85" t="s">
        <v>769</v>
      </c>
      <c r="R24" s="85" t="s">
        <v>90</v>
      </c>
      <c r="S24" s="78"/>
      <c r="T24" s="85"/>
      <c r="U24" s="88"/>
      <c r="V24" s="78" t="s">
        <v>771</v>
      </c>
      <c r="W24" s="153" t="s">
        <v>770</v>
      </c>
      <c r="X24" s="157" t="s">
        <v>772</v>
      </c>
      <c r="Y24" s="158"/>
    </row>
    <row r="25" spans="1:59" s="75" customFormat="1" ht="11.25" customHeight="1">
      <c r="A25" s="79" t="s">
        <v>765</v>
      </c>
      <c r="B25" s="80" t="s">
        <v>780</v>
      </c>
      <c r="C25" s="89"/>
      <c r="D25" s="110" t="s">
        <v>106</v>
      </c>
      <c r="E25" s="111"/>
      <c r="F25" s="85"/>
      <c r="G25" s="87"/>
      <c r="H25" s="85"/>
      <c r="I25" s="85"/>
      <c r="J25" s="88" t="s">
        <v>88</v>
      </c>
      <c r="K25" s="84">
        <v>70000</v>
      </c>
      <c r="L25" s="88" t="s">
        <v>88</v>
      </c>
      <c r="M25" s="78"/>
      <c r="N25" s="78"/>
      <c r="O25" s="85" t="s">
        <v>46</v>
      </c>
      <c r="P25" s="85" t="s">
        <v>143</v>
      </c>
      <c r="Q25" s="85" t="s">
        <v>775</v>
      </c>
      <c r="R25" s="85" t="s">
        <v>90</v>
      </c>
      <c r="S25" s="78"/>
      <c r="T25" s="85"/>
      <c r="U25" s="88"/>
      <c r="V25" s="78" t="s">
        <v>777</v>
      </c>
      <c r="W25" s="153" t="s">
        <v>776</v>
      </c>
      <c r="X25" s="157" t="s">
        <v>778</v>
      </c>
      <c r="Y25" s="158" t="s">
        <v>781</v>
      </c>
    </row>
    <row r="26" spans="1:59" s="75" customFormat="1" ht="11.25" customHeight="1">
      <c r="A26" s="79" t="s">
        <v>446</v>
      </c>
      <c r="B26" s="80" t="s">
        <v>793</v>
      </c>
      <c r="C26" s="82">
        <f>4050/0.35</f>
        <v>11571.428571428572</v>
      </c>
      <c r="D26" s="110" t="s">
        <v>64</v>
      </c>
      <c r="E26" s="111"/>
      <c r="F26" s="85"/>
      <c r="G26" s="87" t="s">
        <v>88</v>
      </c>
      <c r="H26" s="85"/>
      <c r="I26" s="85"/>
      <c r="J26" s="88"/>
      <c r="K26" s="85"/>
      <c r="L26" s="88" t="s">
        <v>88</v>
      </c>
      <c r="M26" s="78"/>
      <c r="N26" s="78"/>
      <c r="O26" s="85" t="s">
        <v>67</v>
      </c>
      <c r="P26" s="85" t="s">
        <v>68</v>
      </c>
      <c r="Q26" s="85" t="s">
        <v>663</v>
      </c>
      <c r="R26" s="85" t="s">
        <v>86</v>
      </c>
      <c r="S26" s="78"/>
      <c r="T26" s="85"/>
      <c r="U26" s="88"/>
      <c r="V26" s="78" t="s">
        <v>794</v>
      </c>
      <c r="W26" s="153"/>
      <c r="X26" s="157"/>
      <c r="Y26" s="158" t="s">
        <v>1117</v>
      </c>
    </row>
    <row r="27" spans="1:59" s="75" customFormat="1" ht="11.25" customHeight="1">
      <c r="A27" s="79" t="s">
        <v>448</v>
      </c>
      <c r="B27" s="80" t="s">
        <v>850</v>
      </c>
      <c r="C27" s="82">
        <v>25000</v>
      </c>
      <c r="D27" s="83" t="s">
        <v>64</v>
      </c>
      <c r="E27" s="78" t="s">
        <v>88</v>
      </c>
      <c r="F27" s="87" t="s">
        <v>65</v>
      </c>
      <c r="G27" s="85" t="s">
        <v>65</v>
      </c>
      <c r="H27" s="85" t="s">
        <v>65</v>
      </c>
      <c r="I27" s="85" t="s">
        <v>65</v>
      </c>
      <c r="J27" s="88" t="s">
        <v>65</v>
      </c>
      <c r="K27" s="84">
        <v>32200</v>
      </c>
      <c r="L27" s="86"/>
      <c r="M27" s="78" t="s">
        <v>66</v>
      </c>
      <c r="N27" s="78" t="s">
        <v>65</v>
      </c>
      <c r="O27" s="85" t="s">
        <v>46</v>
      </c>
      <c r="P27" s="85" t="s">
        <v>68</v>
      </c>
      <c r="Q27" s="85" t="s">
        <v>314</v>
      </c>
      <c r="R27" s="85" t="s">
        <v>86</v>
      </c>
      <c r="S27" s="78" t="s">
        <v>65</v>
      </c>
      <c r="T27" s="85" t="s">
        <v>65</v>
      </c>
      <c r="U27" s="88" t="s">
        <v>65</v>
      </c>
      <c r="V27" s="89" t="s">
        <v>849</v>
      </c>
      <c r="W27" s="153" t="s">
        <v>848</v>
      </c>
      <c r="X27" s="157"/>
      <c r="Y27" s="158" t="s">
        <v>851</v>
      </c>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row>
    <row r="28" spans="1:59" s="76" customFormat="1" ht="11.25" customHeight="1">
      <c r="A28" s="79" t="s">
        <v>892</v>
      </c>
      <c r="B28" s="80" t="s">
        <v>907</v>
      </c>
      <c r="C28" s="115">
        <v>6000</v>
      </c>
      <c r="D28" s="83" t="s">
        <v>64</v>
      </c>
      <c r="E28" s="78"/>
      <c r="F28" s="87"/>
      <c r="G28" s="85" t="s">
        <v>88</v>
      </c>
      <c r="H28" s="85"/>
      <c r="I28" s="85"/>
      <c r="J28" s="88"/>
      <c r="K28" s="84"/>
      <c r="L28" s="86"/>
      <c r="M28" s="78"/>
      <c r="N28" s="78"/>
      <c r="O28" s="85" t="s">
        <v>67</v>
      </c>
      <c r="P28" s="85" t="s">
        <v>68</v>
      </c>
      <c r="Q28" s="85" t="s">
        <v>69</v>
      </c>
      <c r="R28" s="85" t="s">
        <v>86</v>
      </c>
      <c r="S28" s="78"/>
      <c r="T28" s="85" t="s">
        <v>70</v>
      </c>
      <c r="U28" s="88"/>
      <c r="V28" s="89" t="s">
        <v>908</v>
      </c>
      <c r="W28" s="153"/>
      <c r="X28" s="157"/>
      <c r="Y28" s="158"/>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row>
    <row r="29" spans="1:59" s="75" customFormat="1" ht="11.25" customHeight="1">
      <c r="A29" s="79" t="s">
        <v>450</v>
      </c>
      <c r="B29" s="80" t="s">
        <v>909</v>
      </c>
      <c r="C29" s="91">
        <v>1</v>
      </c>
      <c r="D29" s="83" t="s">
        <v>87</v>
      </c>
      <c r="E29" s="78" t="s">
        <v>65</v>
      </c>
      <c r="F29" s="87" t="s">
        <v>65</v>
      </c>
      <c r="G29" s="85" t="s">
        <v>65</v>
      </c>
      <c r="H29" s="85" t="s">
        <v>65</v>
      </c>
      <c r="I29" s="85"/>
      <c r="J29" s="88" t="s">
        <v>88</v>
      </c>
      <c r="K29" s="84" t="s">
        <v>65</v>
      </c>
      <c r="L29" s="86"/>
      <c r="M29" s="78" t="s">
        <v>66</v>
      </c>
      <c r="N29" s="78" t="s">
        <v>65</v>
      </c>
      <c r="O29" s="85" t="s">
        <v>67</v>
      </c>
      <c r="P29" s="85" t="s">
        <v>68</v>
      </c>
      <c r="Q29" s="85" t="s">
        <v>663</v>
      </c>
      <c r="R29" s="88" t="s">
        <v>86</v>
      </c>
      <c r="S29" s="78" t="s">
        <v>65</v>
      </c>
      <c r="T29" s="85" t="s">
        <v>65</v>
      </c>
      <c r="U29" s="88" t="s">
        <v>65</v>
      </c>
      <c r="V29" s="89" t="s">
        <v>910</v>
      </c>
      <c r="W29" s="153" t="s">
        <v>65</v>
      </c>
      <c r="X29" s="157" t="s">
        <v>911</v>
      </c>
      <c r="Y29" s="158" t="s">
        <v>912</v>
      </c>
    </row>
    <row r="30" spans="1:59" s="75" customFormat="1" ht="11.25" customHeight="1">
      <c r="A30" s="79" t="s">
        <v>450</v>
      </c>
      <c r="B30" s="80" t="s">
        <v>920</v>
      </c>
      <c r="C30" s="82">
        <v>50000</v>
      </c>
      <c r="D30" s="83" t="s">
        <v>64</v>
      </c>
      <c r="E30" s="78" t="s">
        <v>88</v>
      </c>
      <c r="F30" s="87" t="s">
        <v>65</v>
      </c>
      <c r="G30" s="85" t="s">
        <v>88</v>
      </c>
      <c r="H30" s="85" t="s">
        <v>65</v>
      </c>
      <c r="I30" s="85" t="s">
        <v>65</v>
      </c>
      <c r="J30" s="88" t="s">
        <v>65</v>
      </c>
      <c r="K30" s="84" t="s">
        <v>65</v>
      </c>
      <c r="L30" s="86"/>
      <c r="M30" s="78" t="s">
        <v>66</v>
      </c>
      <c r="N30" s="78" t="s">
        <v>65</v>
      </c>
      <c r="O30" s="85" t="s">
        <v>46</v>
      </c>
      <c r="P30" s="85" t="s">
        <v>68</v>
      </c>
      <c r="Q30" s="85" t="s">
        <v>663</v>
      </c>
      <c r="R30" s="88" t="s">
        <v>86</v>
      </c>
      <c r="S30" s="78" t="s">
        <v>65</v>
      </c>
      <c r="T30" s="85" t="s">
        <v>65</v>
      </c>
      <c r="U30" s="88" t="s">
        <v>65</v>
      </c>
      <c r="V30" s="89" t="s">
        <v>919</v>
      </c>
      <c r="W30" s="153" t="s">
        <v>918</v>
      </c>
      <c r="X30" s="157"/>
      <c r="Y30" s="158"/>
    </row>
    <row r="31" spans="1:59" s="75" customFormat="1" ht="12" customHeight="1">
      <c r="A31" s="79" t="s">
        <v>451</v>
      </c>
      <c r="B31" s="80" t="s">
        <v>934</v>
      </c>
      <c r="C31" s="82">
        <v>27600</v>
      </c>
      <c r="D31" s="83" t="s">
        <v>64</v>
      </c>
      <c r="E31" s="78" t="s">
        <v>88</v>
      </c>
      <c r="F31" s="87" t="s">
        <v>65</v>
      </c>
      <c r="G31" s="85" t="s">
        <v>65</v>
      </c>
      <c r="H31" s="85" t="s">
        <v>65</v>
      </c>
      <c r="I31" s="85" t="s">
        <v>65</v>
      </c>
      <c r="J31" s="88" t="s">
        <v>65</v>
      </c>
      <c r="K31" s="84">
        <v>29270</v>
      </c>
      <c r="L31" s="86"/>
      <c r="M31" s="78" t="s">
        <v>65</v>
      </c>
      <c r="N31" s="78" t="s">
        <v>65</v>
      </c>
      <c r="O31" s="85" t="s">
        <v>46</v>
      </c>
      <c r="P31" s="85" t="s">
        <v>143</v>
      </c>
      <c r="Q31" s="85" t="s">
        <v>106</v>
      </c>
      <c r="R31" s="88" t="s">
        <v>90</v>
      </c>
      <c r="S31" s="78" t="s">
        <v>65</v>
      </c>
      <c r="T31" s="85" t="s">
        <v>70</v>
      </c>
      <c r="U31" s="88" t="s">
        <v>65</v>
      </c>
      <c r="V31" s="89" t="s">
        <v>932</v>
      </c>
      <c r="W31" s="153" t="s">
        <v>931</v>
      </c>
      <c r="X31" s="157" t="s">
        <v>933</v>
      </c>
      <c r="Y31" s="158"/>
    </row>
    <row r="32" spans="1:59" s="75" customFormat="1" ht="11.25" customHeight="1">
      <c r="A32" s="79" t="s">
        <v>452</v>
      </c>
      <c r="B32" s="80" t="s">
        <v>946</v>
      </c>
      <c r="C32" s="82">
        <v>35000</v>
      </c>
      <c r="D32" s="83" t="s">
        <v>64</v>
      </c>
      <c r="E32" s="78" t="s">
        <v>65</v>
      </c>
      <c r="F32" s="87" t="s">
        <v>65</v>
      </c>
      <c r="G32" s="85" t="s">
        <v>65</v>
      </c>
      <c r="H32" s="85" t="s">
        <v>65</v>
      </c>
      <c r="I32" s="85" t="s">
        <v>65</v>
      </c>
      <c r="J32" s="88" t="s">
        <v>88</v>
      </c>
      <c r="K32" s="84" t="s">
        <v>65</v>
      </c>
      <c r="L32" s="86"/>
      <c r="M32" s="78" t="s">
        <v>65</v>
      </c>
      <c r="N32" s="78" t="s">
        <v>108</v>
      </c>
      <c r="O32" s="85" t="s">
        <v>67</v>
      </c>
      <c r="P32" s="85" t="s">
        <v>68</v>
      </c>
      <c r="Q32" s="85" t="s">
        <v>939</v>
      </c>
      <c r="R32" s="85" t="s">
        <v>86</v>
      </c>
      <c r="S32" s="78" t="s">
        <v>65</v>
      </c>
      <c r="T32" s="85" t="s">
        <v>65</v>
      </c>
      <c r="U32" s="88" t="s">
        <v>65</v>
      </c>
      <c r="V32" s="89" t="s">
        <v>947</v>
      </c>
      <c r="W32" s="153" t="s">
        <v>948</v>
      </c>
      <c r="X32" s="157"/>
      <c r="Y32" s="158" t="s">
        <v>949</v>
      </c>
    </row>
    <row r="33" spans="1:59" s="75" customFormat="1" ht="11.25" customHeight="1">
      <c r="A33" s="79" t="s">
        <v>453</v>
      </c>
      <c r="B33" s="80" t="s">
        <v>598</v>
      </c>
      <c r="C33" s="82">
        <f>11500/0.55</f>
        <v>20909.090909090908</v>
      </c>
      <c r="D33" s="83" t="s">
        <v>64</v>
      </c>
      <c r="E33" s="78" t="s">
        <v>65</v>
      </c>
      <c r="F33" s="87" t="s">
        <v>65</v>
      </c>
      <c r="G33" s="85" t="s">
        <v>88</v>
      </c>
      <c r="H33" s="85" t="s">
        <v>65</v>
      </c>
      <c r="I33" s="85" t="s">
        <v>65</v>
      </c>
      <c r="J33" s="88" t="s">
        <v>65</v>
      </c>
      <c r="K33" s="84" t="s">
        <v>65</v>
      </c>
      <c r="L33" s="86"/>
      <c r="M33" s="78" t="s">
        <v>66</v>
      </c>
      <c r="N33" s="78" t="s">
        <v>65</v>
      </c>
      <c r="O33" s="85" t="s">
        <v>67</v>
      </c>
      <c r="P33" s="85" t="s">
        <v>68</v>
      </c>
      <c r="Q33" s="85" t="s">
        <v>109</v>
      </c>
      <c r="R33" s="88" t="s">
        <v>90</v>
      </c>
      <c r="S33" s="78" t="s">
        <v>65</v>
      </c>
      <c r="T33" s="85" t="s">
        <v>65</v>
      </c>
      <c r="U33" s="88" t="s">
        <v>65</v>
      </c>
      <c r="V33" s="89" t="s">
        <v>994</v>
      </c>
      <c r="W33" s="153" t="s">
        <v>65</v>
      </c>
      <c r="X33" s="157"/>
      <c r="Y33" s="158" t="s">
        <v>995</v>
      </c>
    </row>
    <row r="34" spans="1:59" s="75" customFormat="1" ht="11.25" customHeight="1">
      <c r="A34" s="79" t="s">
        <v>457</v>
      </c>
      <c r="B34" s="80" t="s">
        <v>1046</v>
      </c>
      <c r="C34" s="82">
        <f>20000/0.6</f>
        <v>33333.333333333336</v>
      </c>
      <c r="D34" s="83" t="s">
        <v>64</v>
      </c>
      <c r="E34" s="78" t="s">
        <v>88</v>
      </c>
      <c r="F34" s="87" t="s">
        <v>65</v>
      </c>
      <c r="G34" s="85" t="s">
        <v>65</v>
      </c>
      <c r="H34" s="85" t="s">
        <v>65</v>
      </c>
      <c r="I34" s="85" t="s">
        <v>65</v>
      </c>
      <c r="J34" s="88" t="s">
        <v>65</v>
      </c>
      <c r="K34" s="84" t="s">
        <v>65</v>
      </c>
      <c r="L34" s="86" t="s">
        <v>88</v>
      </c>
      <c r="M34" s="78" t="s">
        <v>65</v>
      </c>
      <c r="N34" s="78" t="s">
        <v>65</v>
      </c>
      <c r="O34" s="85" t="s">
        <v>67</v>
      </c>
      <c r="P34" s="85" t="s">
        <v>68</v>
      </c>
      <c r="Q34" s="85" t="s">
        <v>1047</v>
      </c>
      <c r="R34" s="88" t="s">
        <v>86</v>
      </c>
      <c r="S34" s="78" t="s">
        <v>65</v>
      </c>
      <c r="T34" s="85" t="s">
        <v>65</v>
      </c>
      <c r="U34" s="88" t="s">
        <v>65</v>
      </c>
      <c r="V34" s="89" t="s">
        <v>1044</v>
      </c>
      <c r="W34" s="153" t="s">
        <v>1043</v>
      </c>
      <c r="X34" s="157"/>
      <c r="Y34" s="158" t="s">
        <v>1048</v>
      </c>
    </row>
    <row r="35" spans="1:59" s="75" customFormat="1" ht="11.1" customHeight="1">
      <c r="A35" s="79"/>
      <c r="B35" s="80"/>
      <c r="C35" s="91"/>
      <c r="D35" s="83"/>
      <c r="E35" s="78"/>
      <c r="F35" s="87"/>
      <c r="G35" s="85"/>
      <c r="H35" s="85"/>
      <c r="I35" s="85"/>
      <c r="J35" s="88"/>
      <c r="K35" s="84"/>
      <c r="L35" s="86"/>
      <c r="M35" s="78"/>
      <c r="N35" s="78"/>
      <c r="O35" s="85"/>
      <c r="P35" s="85"/>
      <c r="Q35" s="85"/>
      <c r="R35" s="88"/>
      <c r="S35" s="78"/>
      <c r="T35" s="85"/>
      <c r="U35" s="88"/>
      <c r="V35" s="89"/>
      <c r="W35" s="153"/>
      <c r="X35" s="157"/>
      <c r="Y35" s="158"/>
    </row>
    <row r="36" spans="1:59" s="75" customFormat="1" ht="11.1" customHeight="1">
      <c r="A36" s="79"/>
      <c r="B36" s="117" t="s">
        <v>1093</v>
      </c>
      <c r="C36" s="91"/>
      <c r="D36" s="83"/>
      <c r="E36" s="78"/>
      <c r="F36" s="87"/>
      <c r="G36" s="85"/>
      <c r="H36" s="85"/>
      <c r="I36" s="85"/>
      <c r="J36" s="88"/>
      <c r="K36" s="84"/>
      <c r="L36" s="86"/>
      <c r="M36" s="78"/>
      <c r="N36" s="78"/>
      <c r="O36" s="85"/>
      <c r="P36" s="85"/>
      <c r="Q36" s="85"/>
      <c r="R36" s="88"/>
      <c r="S36" s="78"/>
      <c r="T36" s="85"/>
      <c r="U36" s="88"/>
      <c r="V36" s="89"/>
      <c r="W36" s="153"/>
      <c r="X36" s="157"/>
      <c r="Y36" s="158"/>
    </row>
    <row r="37" spans="1:59" s="75" customFormat="1" ht="11.1" customHeight="1">
      <c r="A37" s="79" t="s">
        <v>152</v>
      </c>
      <c r="B37" s="80" t="s">
        <v>192</v>
      </c>
      <c r="C37" s="82"/>
      <c r="D37" s="83" t="s">
        <v>69</v>
      </c>
      <c r="E37" s="78" t="s">
        <v>88</v>
      </c>
      <c r="F37" s="87"/>
      <c r="G37" s="85"/>
      <c r="H37" s="85"/>
      <c r="I37" s="85"/>
      <c r="J37" s="88"/>
      <c r="K37" s="84" t="s">
        <v>69</v>
      </c>
      <c r="L37" s="86"/>
      <c r="M37" s="78"/>
      <c r="N37" s="78"/>
      <c r="O37" s="85" t="s">
        <v>46</v>
      </c>
      <c r="P37" s="85" t="s">
        <v>69</v>
      </c>
      <c r="Q37" s="85" t="s">
        <v>193</v>
      </c>
      <c r="R37" s="88" t="s">
        <v>155</v>
      </c>
      <c r="S37" s="78" t="s">
        <v>66</v>
      </c>
      <c r="T37" s="85" t="s">
        <v>71</v>
      </c>
      <c r="U37" s="88" t="s">
        <v>71</v>
      </c>
      <c r="V37" s="89" t="s">
        <v>194</v>
      </c>
      <c r="W37" s="97"/>
      <c r="X37" s="157" t="s">
        <v>630</v>
      </c>
      <c r="Y37" s="158" t="s">
        <v>629</v>
      </c>
    </row>
    <row r="38" spans="1:59" s="75" customFormat="1" ht="11.25" customHeight="1">
      <c r="A38" s="79" t="s">
        <v>263</v>
      </c>
      <c r="B38" s="80" t="s">
        <v>621</v>
      </c>
      <c r="C38" s="89"/>
      <c r="D38" s="83" t="s">
        <v>69</v>
      </c>
      <c r="E38" s="78" t="s">
        <v>88</v>
      </c>
      <c r="F38" s="87"/>
      <c r="G38" s="85" t="s">
        <v>88</v>
      </c>
      <c r="H38" s="85"/>
      <c r="I38" s="85"/>
      <c r="J38" s="88" t="s">
        <v>88</v>
      </c>
      <c r="K38" s="84"/>
      <c r="L38" s="86" t="s">
        <v>69</v>
      </c>
      <c r="M38" s="78"/>
      <c r="N38" s="78"/>
      <c r="O38" s="85" t="s">
        <v>67</v>
      </c>
      <c r="P38" s="85" t="s">
        <v>68</v>
      </c>
      <c r="Q38" s="85" t="s">
        <v>69</v>
      </c>
      <c r="R38" s="85" t="s">
        <v>69</v>
      </c>
      <c r="S38" s="78" t="s">
        <v>66</v>
      </c>
      <c r="T38" s="85" t="s">
        <v>71</v>
      </c>
      <c r="U38" s="88" t="s">
        <v>71</v>
      </c>
      <c r="V38" s="89" t="s">
        <v>512</v>
      </c>
      <c r="W38" s="97"/>
      <c r="X38" s="157" t="s">
        <v>513</v>
      </c>
      <c r="Y38" s="158" t="s">
        <v>620</v>
      </c>
    </row>
    <row r="39" spans="1:59" s="75" customFormat="1" ht="11.25" customHeight="1">
      <c r="A39" s="79" t="s">
        <v>444</v>
      </c>
      <c r="B39" s="80" t="s">
        <v>745</v>
      </c>
      <c r="C39" s="82">
        <v>15000</v>
      </c>
      <c r="D39" s="83" t="s">
        <v>64</v>
      </c>
      <c r="E39" s="78" t="s">
        <v>65</v>
      </c>
      <c r="F39" s="87" t="s">
        <v>65</v>
      </c>
      <c r="G39" s="85" t="s">
        <v>65</v>
      </c>
      <c r="H39" s="85" t="s">
        <v>65</v>
      </c>
      <c r="I39" s="85" t="s">
        <v>65</v>
      </c>
      <c r="J39" s="88" t="s">
        <v>88</v>
      </c>
      <c r="K39" s="84">
        <v>20400</v>
      </c>
      <c r="L39" s="86" t="s">
        <v>88</v>
      </c>
      <c r="M39" s="78" t="s">
        <v>65</v>
      </c>
      <c r="N39" s="78" t="s">
        <v>65</v>
      </c>
      <c r="O39" s="85" t="s">
        <v>67</v>
      </c>
      <c r="P39" s="85" t="s">
        <v>68</v>
      </c>
      <c r="Q39" s="85" t="s">
        <v>746</v>
      </c>
      <c r="R39" s="85" t="s">
        <v>86</v>
      </c>
      <c r="S39" s="78" t="s">
        <v>66</v>
      </c>
      <c r="T39" s="85" t="s">
        <v>70</v>
      </c>
      <c r="U39" s="88" t="s">
        <v>70</v>
      </c>
      <c r="V39" s="89" t="s">
        <v>747</v>
      </c>
      <c r="W39" s="153" t="s">
        <v>65</v>
      </c>
      <c r="X39" s="157" t="s">
        <v>748</v>
      </c>
      <c r="Y39" s="158" t="s">
        <v>749</v>
      </c>
    </row>
    <row r="40" spans="1:59" s="75" customFormat="1" ht="11.25" customHeight="1">
      <c r="A40" s="79" t="s">
        <v>444</v>
      </c>
      <c r="B40" s="80" t="s">
        <v>750</v>
      </c>
      <c r="C40" s="89" t="s">
        <v>65</v>
      </c>
      <c r="D40" s="83" t="s">
        <v>69</v>
      </c>
      <c r="E40" s="78" t="s">
        <v>65</v>
      </c>
      <c r="F40" s="87" t="s">
        <v>65</v>
      </c>
      <c r="G40" s="85" t="s">
        <v>65</v>
      </c>
      <c r="H40" s="85" t="s">
        <v>65</v>
      </c>
      <c r="I40" s="85" t="s">
        <v>65</v>
      </c>
      <c r="J40" s="88" t="s">
        <v>88</v>
      </c>
      <c r="K40" s="84">
        <v>20400</v>
      </c>
      <c r="L40" s="86" t="s">
        <v>88</v>
      </c>
      <c r="M40" s="78" t="s">
        <v>65</v>
      </c>
      <c r="N40" s="78" t="s">
        <v>65</v>
      </c>
      <c r="O40" s="85" t="s">
        <v>67</v>
      </c>
      <c r="P40" s="85" t="s">
        <v>68</v>
      </c>
      <c r="Q40" s="85" t="s">
        <v>746</v>
      </c>
      <c r="R40" s="88" t="s">
        <v>86</v>
      </c>
      <c r="S40" s="78" t="s">
        <v>66</v>
      </c>
      <c r="T40" s="85" t="s">
        <v>71</v>
      </c>
      <c r="U40" s="88" t="s">
        <v>70</v>
      </c>
      <c r="V40" s="89" t="s">
        <v>751</v>
      </c>
      <c r="W40" s="153" t="s">
        <v>752</v>
      </c>
      <c r="X40" s="157"/>
      <c r="Y40" s="158" t="s">
        <v>1130</v>
      </c>
    </row>
    <row r="41" spans="1:59" s="75" customFormat="1" ht="11.25" customHeight="1">
      <c r="A41" s="79" t="s">
        <v>444</v>
      </c>
      <c r="B41" s="80" t="s">
        <v>185</v>
      </c>
      <c r="C41" s="82">
        <v>15000</v>
      </c>
      <c r="D41" s="83" t="s">
        <v>64</v>
      </c>
      <c r="E41" s="78" t="s">
        <v>65</v>
      </c>
      <c r="F41" s="87" t="s">
        <v>65</v>
      </c>
      <c r="G41" s="85" t="s">
        <v>88</v>
      </c>
      <c r="H41" s="85" t="s">
        <v>65</v>
      </c>
      <c r="I41" s="85" t="s">
        <v>65</v>
      </c>
      <c r="J41" s="88" t="s">
        <v>65</v>
      </c>
      <c r="K41" s="84" t="s">
        <v>65</v>
      </c>
      <c r="L41" s="86"/>
      <c r="M41" s="78" t="s">
        <v>65</v>
      </c>
      <c r="N41" s="78" t="s">
        <v>65</v>
      </c>
      <c r="O41" s="85" t="s">
        <v>67</v>
      </c>
      <c r="P41" s="85" t="s">
        <v>68</v>
      </c>
      <c r="Q41" s="85" t="s">
        <v>746</v>
      </c>
      <c r="R41" s="88" t="s">
        <v>86</v>
      </c>
      <c r="S41" s="78" t="s">
        <v>66</v>
      </c>
      <c r="T41" s="85" t="s">
        <v>70</v>
      </c>
      <c r="U41" s="88" t="s">
        <v>70</v>
      </c>
      <c r="V41" s="89" t="s">
        <v>755</v>
      </c>
      <c r="W41" s="153" t="s">
        <v>65</v>
      </c>
      <c r="X41" s="157"/>
      <c r="Y41" s="158"/>
    </row>
    <row r="42" spans="1:59" s="75" customFormat="1" ht="11.25" customHeight="1">
      <c r="A42" s="79" t="s">
        <v>447</v>
      </c>
      <c r="B42" s="80" t="s">
        <v>812</v>
      </c>
      <c r="C42" s="91">
        <v>0.5</v>
      </c>
      <c r="D42" s="104" t="s">
        <v>87</v>
      </c>
      <c r="E42" s="78"/>
      <c r="F42" s="87"/>
      <c r="G42" s="85"/>
      <c r="H42" s="85"/>
      <c r="I42" s="85"/>
      <c r="J42" s="88" t="s">
        <v>88</v>
      </c>
      <c r="K42" s="84" t="s">
        <v>69</v>
      </c>
      <c r="L42" s="86"/>
      <c r="M42" s="78"/>
      <c r="N42" s="78"/>
      <c r="O42" s="85" t="s">
        <v>67</v>
      </c>
      <c r="P42" s="85" t="s">
        <v>68</v>
      </c>
      <c r="Q42" s="85" t="s">
        <v>561</v>
      </c>
      <c r="R42" s="88" t="s">
        <v>90</v>
      </c>
      <c r="S42" s="78" t="s">
        <v>66</v>
      </c>
      <c r="T42" s="85" t="s">
        <v>70</v>
      </c>
      <c r="U42" s="88" t="s">
        <v>70</v>
      </c>
      <c r="V42" s="89" t="s">
        <v>813</v>
      </c>
      <c r="W42" s="153"/>
      <c r="X42" s="160" t="s">
        <v>810</v>
      </c>
      <c r="Y42" s="158" t="s">
        <v>814</v>
      </c>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row>
    <row r="43" spans="1:59" s="75" customFormat="1" ht="11.25" customHeight="1">
      <c r="A43" s="79" t="s">
        <v>1005</v>
      </c>
      <c r="B43" s="80" t="s">
        <v>1009</v>
      </c>
      <c r="C43" s="91"/>
      <c r="D43" s="83" t="s">
        <v>69</v>
      </c>
      <c r="E43" s="78" t="s">
        <v>88</v>
      </c>
      <c r="F43" s="87"/>
      <c r="G43" s="85"/>
      <c r="H43" s="85"/>
      <c r="I43" s="85"/>
      <c r="J43" s="88"/>
      <c r="K43" s="84"/>
      <c r="L43" s="86"/>
      <c r="M43" s="78"/>
      <c r="N43" s="78"/>
      <c r="O43" s="85" t="s">
        <v>67</v>
      </c>
      <c r="P43" s="85" t="s">
        <v>106</v>
      </c>
      <c r="Q43" s="85" t="s">
        <v>69</v>
      </c>
      <c r="R43" s="88" t="s">
        <v>977</v>
      </c>
      <c r="S43" s="78" t="s">
        <v>66</v>
      </c>
      <c r="T43" s="85" t="s">
        <v>71</v>
      </c>
      <c r="U43" s="88" t="s">
        <v>71</v>
      </c>
      <c r="V43" s="89" t="s">
        <v>1010</v>
      </c>
      <c r="W43" s="153"/>
      <c r="X43" s="94"/>
      <c r="Y43" s="158" t="s">
        <v>1008</v>
      </c>
    </row>
    <row r="44" spans="1:59" ht="11.25" customHeight="1" thickBot="1">
      <c r="A44" s="119"/>
      <c r="B44" s="120"/>
      <c r="C44" s="122"/>
      <c r="D44" s="123"/>
      <c r="E44" s="122"/>
      <c r="F44" s="126"/>
      <c r="G44" s="124"/>
      <c r="H44" s="124"/>
      <c r="I44" s="124"/>
      <c r="J44" s="125"/>
      <c r="K44" s="124"/>
      <c r="L44" s="125"/>
      <c r="M44" s="122"/>
      <c r="N44" s="122"/>
      <c r="O44" s="124"/>
      <c r="P44" s="124"/>
      <c r="Q44" s="124"/>
      <c r="R44" s="125"/>
      <c r="S44" s="122"/>
      <c r="T44" s="124"/>
      <c r="U44" s="125"/>
      <c r="V44" s="122"/>
      <c r="W44" s="149"/>
      <c r="X44" s="166"/>
      <c r="Y44" s="141"/>
    </row>
    <row r="45" spans="1:59" ht="11.25" customHeight="1">
      <c r="A45" s="127"/>
      <c r="B45" s="128" t="s">
        <v>459</v>
      </c>
      <c r="C45" s="130"/>
      <c r="D45" s="131"/>
      <c r="E45" s="133" t="s">
        <v>460</v>
      </c>
      <c r="F45" s="134"/>
      <c r="G45" s="132"/>
      <c r="H45" s="132"/>
      <c r="I45" s="132"/>
      <c r="J45" s="135"/>
      <c r="K45" s="132" t="s">
        <v>1141</v>
      </c>
      <c r="L45" s="132"/>
      <c r="M45" s="136"/>
      <c r="N45" s="133" t="s">
        <v>1133</v>
      </c>
      <c r="O45" s="132"/>
      <c r="P45" s="132"/>
      <c r="Q45" s="136"/>
      <c r="R45" s="131"/>
      <c r="S45" s="132" t="s">
        <v>1134</v>
      </c>
      <c r="T45" s="132"/>
      <c r="U45" s="132"/>
      <c r="V45" s="136"/>
      <c r="W45" s="154"/>
      <c r="X45" s="167"/>
      <c r="Y45" s="138"/>
    </row>
    <row r="46" spans="1:59" ht="11.25" customHeight="1">
      <c r="A46" s="127"/>
      <c r="B46" s="139"/>
      <c r="C46" s="130"/>
      <c r="D46" s="131"/>
      <c r="E46" s="133" t="s">
        <v>461</v>
      </c>
      <c r="F46" s="134"/>
      <c r="G46" s="132"/>
      <c r="H46" s="132"/>
      <c r="I46" s="132"/>
      <c r="J46" s="135" t="s">
        <v>65</v>
      </c>
      <c r="K46" s="132"/>
      <c r="L46" s="132"/>
      <c r="M46" s="136"/>
      <c r="N46" s="140" t="s">
        <v>1135</v>
      </c>
      <c r="O46" s="132"/>
      <c r="P46" s="132"/>
      <c r="Q46" s="136"/>
      <c r="R46" s="131"/>
      <c r="S46" s="132" t="s">
        <v>1136</v>
      </c>
      <c r="T46" s="132"/>
      <c r="U46" s="132"/>
      <c r="V46" s="136"/>
      <c r="W46" s="154"/>
      <c r="X46" s="166"/>
      <c r="Y46" s="141"/>
    </row>
    <row r="47" spans="1:59" ht="11.25" customHeight="1">
      <c r="A47" s="127"/>
      <c r="B47" s="139"/>
      <c r="C47" s="130"/>
      <c r="D47" s="131"/>
      <c r="E47" s="133" t="s">
        <v>462</v>
      </c>
      <c r="F47" s="134"/>
      <c r="G47" s="132"/>
      <c r="H47" s="132"/>
      <c r="I47" s="132"/>
      <c r="J47" s="135" t="s">
        <v>65</v>
      </c>
      <c r="K47" s="132"/>
      <c r="L47" s="132"/>
      <c r="M47" s="136"/>
      <c r="N47" s="140"/>
      <c r="O47" s="132"/>
      <c r="P47" s="132"/>
      <c r="Q47" s="136"/>
      <c r="R47" s="131"/>
      <c r="S47" s="132" t="s">
        <v>1137</v>
      </c>
      <c r="T47" s="132"/>
      <c r="U47" s="132"/>
      <c r="V47" s="136"/>
      <c r="W47" s="154"/>
      <c r="X47" s="166"/>
      <c r="Y47" s="141"/>
    </row>
    <row r="48" spans="1:59" ht="11.25" customHeight="1">
      <c r="A48" s="127"/>
      <c r="B48" s="139"/>
      <c r="C48" s="142"/>
      <c r="D48" s="131"/>
      <c r="E48" s="133" t="s">
        <v>463</v>
      </c>
      <c r="F48" s="144"/>
      <c r="G48" s="143"/>
      <c r="H48" s="143"/>
      <c r="I48" s="143"/>
      <c r="J48" s="135" t="s">
        <v>65</v>
      </c>
      <c r="K48" s="143"/>
      <c r="L48" s="143"/>
      <c r="M48" s="136"/>
      <c r="N48" s="133"/>
      <c r="O48" s="132"/>
      <c r="P48" s="132"/>
      <c r="Q48" s="136"/>
      <c r="R48" s="145"/>
      <c r="S48" s="132" t="s">
        <v>1138</v>
      </c>
      <c r="T48" s="132"/>
      <c r="U48" s="132"/>
      <c r="V48" s="136"/>
      <c r="W48" s="154"/>
      <c r="X48" s="166"/>
      <c r="Y48" s="141"/>
    </row>
    <row r="49" spans="1:25" ht="11.25" customHeight="1">
      <c r="A49" s="127"/>
      <c r="B49" s="139"/>
      <c r="C49" s="130"/>
      <c r="D49" s="131"/>
      <c r="E49" s="133" t="s">
        <v>464</v>
      </c>
      <c r="F49" s="134"/>
      <c r="G49" s="132"/>
      <c r="H49" s="132"/>
      <c r="I49" s="132"/>
      <c r="J49" s="135" t="s">
        <v>65</v>
      </c>
      <c r="K49" s="132"/>
      <c r="L49" s="132"/>
      <c r="M49" s="136"/>
      <c r="N49" s="133"/>
      <c r="O49" s="132"/>
      <c r="P49" s="132"/>
      <c r="Q49" s="136"/>
      <c r="R49" s="131"/>
      <c r="S49" s="132" t="s">
        <v>1139</v>
      </c>
      <c r="T49" s="132"/>
      <c r="U49" s="132"/>
      <c r="V49" s="136"/>
      <c r="W49" s="154"/>
      <c r="X49" s="166"/>
      <c r="Y49" s="141"/>
    </row>
    <row r="50" spans="1:25" ht="11.25" customHeight="1" thickBot="1">
      <c r="A50" s="146"/>
      <c r="B50" s="147"/>
      <c r="C50" s="122"/>
      <c r="D50" s="123"/>
      <c r="E50" s="149" t="s">
        <v>465</v>
      </c>
      <c r="F50" s="150"/>
      <c r="G50" s="148"/>
      <c r="H50" s="148"/>
      <c r="I50" s="148"/>
      <c r="J50" s="125" t="s">
        <v>65</v>
      </c>
      <c r="K50" s="148"/>
      <c r="L50" s="148"/>
      <c r="M50" s="124"/>
      <c r="N50" s="149"/>
      <c r="O50" s="148"/>
      <c r="P50" s="148"/>
      <c r="Q50" s="124"/>
      <c r="R50" s="123"/>
      <c r="S50" s="151" t="s">
        <v>1140</v>
      </c>
      <c r="T50" s="148"/>
      <c r="U50" s="148"/>
      <c r="V50" s="124"/>
      <c r="W50" s="148"/>
      <c r="X50" s="168"/>
      <c r="Y50" s="152"/>
    </row>
    <row r="52" spans="1:25" ht="12.75">
      <c r="B52" s="46" t="s">
        <v>466</v>
      </c>
    </row>
    <row r="53" spans="1:25" ht="12.75">
      <c r="B53" s="22" t="s">
        <v>1074</v>
      </c>
    </row>
    <row r="54" spans="1:25" ht="12.75">
      <c r="B54" s="67" t="s">
        <v>1075</v>
      </c>
    </row>
  </sheetData>
  <sortState ref="A37:BG43">
    <sortCondition ref="A37:A43"/>
    <sortCondition ref="V37:V43"/>
  </sortState>
  <mergeCells count="13">
    <mergeCell ref="C1:D1"/>
    <mergeCell ref="K1:K2"/>
    <mergeCell ref="L1:L2"/>
    <mergeCell ref="E1:J1"/>
    <mergeCell ref="R1:R2"/>
    <mergeCell ref="S1:U1"/>
    <mergeCell ref="V1:V2"/>
    <mergeCell ref="W1:W2"/>
    <mergeCell ref="M1:M2"/>
    <mergeCell ref="N1:N2"/>
    <mergeCell ref="O1:O2"/>
    <mergeCell ref="P1:P2"/>
    <mergeCell ref="Q1:Q2"/>
  </mergeCells>
  <hyperlinks>
    <hyperlink ref="B2" location="Codebook!A3" display="Program Name"/>
    <hyperlink ref="K1:K2" location="Codebook!A9" display="Income Ceiling"/>
    <hyperlink ref="L1:L2" location="Codebook!A13" display="Other Criteria"/>
    <hyperlink ref="E1:J1" location="Codebook!A15" display="Disability"/>
    <hyperlink ref="N1:N2" location="Codebook!A21" display="Type of Taxes Reduced"/>
    <hyperlink ref="O1:O2" location="Codebook!A23" display="Gov't Bearing Tax Loss"/>
    <hyperlink ref="S1:U1" location="Codebook!A29" display="Local Options"/>
    <hyperlink ref="V1:V2" location="Codebook!A31" display="SFPT ID"/>
    <hyperlink ref="W1:W2" location="Codebook!A33" display="Cannot Also Claim the Following Programs"/>
    <hyperlink ref="X2" location="Codebook!A35" display="Notes on Benefit"/>
    <hyperlink ref="Y2" location="Codebook!A37" display="Notes on Other Criteria"/>
    <hyperlink ref="M1:M2" location="Codebook!A17" display="Benefits Continue for Surviving Spouses"/>
    <hyperlink ref="P1:P2" location="Codebook!A25" display="How is Benefit Disbursed"/>
    <hyperlink ref="B54" r:id="rId1"/>
    <hyperlink ref="Q1:Q2" location="Codebook!A27" display="Application Window"/>
    <hyperlink ref="C1:D1" location="Codebook!A5" display="Exemption/Credit"/>
  </hyperlinks>
  <printOptions gridLines="1"/>
  <pageMargins left="0.25" right="0.25" top="0.25" bottom="0.05" header="0.3" footer="0.3"/>
  <pageSetup orientation="landscape"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6"/>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14.85546875" style="4" customWidth="1"/>
    <col min="6" max="6" width="11.140625" style="4" customWidth="1"/>
    <col min="7" max="7" width="13.5703125" style="4" bestFit="1" customWidth="1"/>
    <col min="8" max="8" width="15" style="4" customWidth="1"/>
    <col min="9" max="9" width="10.85546875" style="4" customWidth="1"/>
    <col min="10" max="12" width="5.5703125" style="4" customWidth="1"/>
    <col min="13" max="13" width="9.140625" style="4" customWidth="1"/>
    <col min="14" max="14" width="18.5703125" style="2" customWidth="1"/>
    <col min="15" max="16" width="19.140625" style="48" customWidth="1"/>
    <col min="17" max="16384" width="8.85546875" style="1"/>
  </cols>
  <sheetData>
    <row r="1" spans="1:50" s="24" customFormat="1" ht="16.350000000000001" customHeight="1">
      <c r="A1" s="68"/>
      <c r="B1" s="69" t="s">
        <v>29</v>
      </c>
      <c r="C1" s="198" t="s">
        <v>30</v>
      </c>
      <c r="D1" s="199"/>
      <c r="E1" s="190" t="s">
        <v>38</v>
      </c>
      <c r="F1" s="184" t="s">
        <v>39</v>
      </c>
      <c r="G1" s="184" t="s">
        <v>40</v>
      </c>
      <c r="H1" s="184" t="s">
        <v>41</v>
      </c>
      <c r="I1" s="196" t="s">
        <v>42</v>
      </c>
      <c r="J1" s="182" t="s">
        <v>43</v>
      </c>
      <c r="K1" s="182"/>
      <c r="L1" s="183"/>
      <c r="M1" s="184" t="s">
        <v>44</v>
      </c>
      <c r="N1" s="186" t="s">
        <v>45</v>
      </c>
      <c r="O1" s="155"/>
      <c r="P1" s="72"/>
    </row>
    <row r="2" spans="1:50" s="26" customFormat="1" ht="12.6" customHeight="1" thickBot="1">
      <c r="A2" s="71" t="s">
        <v>46</v>
      </c>
      <c r="B2" s="178" t="s">
        <v>47</v>
      </c>
      <c r="C2" s="6" t="s">
        <v>49</v>
      </c>
      <c r="D2" s="56" t="s">
        <v>50</v>
      </c>
      <c r="E2" s="191"/>
      <c r="F2" s="185"/>
      <c r="G2" s="185"/>
      <c r="H2" s="185"/>
      <c r="I2" s="197"/>
      <c r="J2" s="18" t="s">
        <v>57</v>
      </c>
      <c r="K2" s="18" t="s">
        <v>58</v>
      </c>
      <c r="L2" s="21" t="s">
        <v>59</v>
      </c>
      <c r="M2" s="185"/>
      <c r="N2" s="187"/>
      <c r="O2" s="156" t="s">
        <v>60</v>
      </c>
      <c r="P2" s="73" t="s">
        <v>61</v>
      </c>
    </row>
    <row r="3" spans="1:50" s="75" customFormat="1" ht="11.25" customHeight="1">
      <c r="A3" s="79" t="s">
        <v>84</v>
      </c>
      <c r="B3" s="80" t="s">
        <v>520</v>
      </c>
      <c r="C3" s="82">
        <f>4000/0.1</f>
        <v>40000</v>
      </c>
      <c r="D3" s="83" t="s">
        <v>64</v>
      </c>
      <c r="E3" s="78" t="s">
        <v>46</v>
      </c>
      <c r="F3" s="85" t="s">
        <v>46</v>
      </c>
      <c r="G3" s="85" t="s">
        <v>68</v>
      </c>
      <c r="H3" s="85" t="s">
        <v>85</v>
      </c>
      <c r="I3" s="85" t="s">
        <v>86</v>
      </c>
      <c r="J3" s="78"/>
      <c r="K3" s="85" t="s">
        <v>65</v>
      </c>
      <c r="L3" s="88" t="s">
        <v>65</v>
      </c>
      <c r="M3" s="89" t="s">
        <v>521</v>
      </c>
      <c r="N3" s="97" t="s">
        <v>65</v>
      </c>
      <c r="O3" s="157" t="s">
        <v>522</v>
      </c>
      <c r="P3" s="158"/>
    </row>
    <row r="4" spans="1:50" s="75" customFormat="1" ht="11.25" customHeight="1">
      <c r="A4" s="79" t="s">
        <v>84</v>
      </c>
      <c r="B4" s="80" t="s">
        <v>523</v>
      </c>
      <c r="C4" s="82">
        <f>2000/0.1</f>
        <v>20000</v>
      </c>
      <c r="D4" s="83" t="s">
        <v>64</v>
      </c>
      <c r="E4" s="78" t="s">
        <v>67</v>
      </c>
      <c r="F4" s="85" t="s">
        <v>67</v>
      </c>
      <c r="G4" s="85" t="s">
        <v>68</v>
      </c>
      <c r="H4" s="85" t="s">
        <v>85</v>
      </c>
      <c r="I4" s="88" t="s">
        <v>86</v>
      </c>
      <c r="J4" s="90"/>
      <c r="K4" s="85" t="s">
        <v>70</v>
      </c>
      <c r="L4" s="88" t="s">
        <v>65</v>
      </c>
      <c r="M4" s="89" t="s">
        <v>524</v>
      </c>
      <c r="N4" s="97" t="s">
        <v>65</v>
      </c>
      <c r="O4" s="157" t="s">
        <v>525</v>
      </c>
      <c r="P4" s="158"/>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row>
    <row r="5" spans="1:50" s="75" customFormat="1" ht="11.25" customHeight="1">
      <c r="A5" s="79" t="s">
        <v>93</v>
      </c>
      <c r="B5" s="80" t="s">
        <v>94</v>
      </c>
      <c r="C5" s="82">
        <v>350</v>
      </c>
      <c r="D5" s="83" t="s">
        <v>95</v>
      </c>
      <c r="E5" s="78" t="s">
        <v>65</v>
      </c>
      <c r="F5" s="85" t="s">
        <v>46</v>
      </c>
      <c r="G5" s="85" t="s">
        <v>96</v>
      </c>
      <c r="H5" s="85" t="s">
        <v>502</v>
      </c>
      <c r="I5" s="85" t="s">
        <v>86</v>
      </c>
      <c r="J5" s="78" t="s">
        <v>65</v>
      </c>
      <c r="K5" s="85" t="s">
        <v>65</v>
      </c>
      <c r="L5" s="88" t="s">
        <v>65</v>
      </c>
      <c r="M5" s="89" t="s">
        <v>97</v>
      </c>
      <c r="N5" s="97" t="s">
        <v>98</v>
      </c>
      <c r="O5" s="157"/>
      <c r="P5" s="158"/>
    </row>
    <row r="6" spans="1:50" s="75" customFormat="1" ht="11.25" customHeight="1">
      <c r="A6" s="79" t="s">
        <v>100</v>
      </c>
      <c r="B6" s="80" t="s">
        <v>114</v>
      </c>
      <c r="C6" s="95">
        <v>0.47189999999999999</v>
      </c>
      <c r="D6" s="83" t="s">
        <v>115</v>
      </c>
      <c r="E6" s="78" t="s">
        <v>108</v>
      </c>
      <c r="F6" s="85" t="s">
        <v>116</v>
      </c>
      <c r="G6" s="85" t="s">
        <v>96</v>
      </c>
      <c r="H6" s="85" t="s">
        <v>117</v>
      </c>
      <c r="I6" s="85" t="s">
        <v>117</v>
      </c>
      <c r="J6" s="78" t="s">
        <v>65</v>
      </c>
      <c r="K6" s="85" t="s">
        <v>65</v>
      </c>
      <c r="L6" s="88" t="s">
        <v>65</v>
      </c>
      <c r="M6" s="89" t="s">
        <v>118</v>
      </c>
      <c r="N6" s="97"/>
      <c r="O6" s="157" t="s">
        <v>503</v>
      </c>
      <c r="P6" s="158"/>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row>
    <row r="7" spans="1:50" s="75" customFormat="1" ht="11.25" customHeight="1">
      <c r="A7" s="79" t="s">
        <v>119</v>
      </c>
      <c r="B7" s="80" t="s">
        <v>120</v>
      </c>
      <c r="C7" s="82">
        <v>7000</v>
      </c>
      <c r="D7" s="83" t="s">
        <v>64</v>
      </c>
      <c r="E7" s="78" t="s">
        <v>65</v>
      </c>
      <c r="F7" s="85" t="s">
        <v>46</v>
      </c>
      <c r="G7" s="85" t="s">
        <v>68</v>
      </c>
      <c r="H7" s="85" t="s">
        <v>121</v>
      </c>
      <c r="I7" s="88" t="s">
        <v>86</v>
      </c>
      <c r="J7" s="78" t="s">
        <v>65</v>
      </c>
      <c r="K7" s="85" t="s">
        <v>65</v>
      </c>
      <c r="L7" s="88" t="s">
        <v>65</v>
      </c>
      <c r="M7" s="89" t="s">
        <v>122</v>
      </c>
      <c r="N7" s="97" t="s">
        <v>65</v>
      </c>
      <c r="O7" s="157"/>
      <c r="P7" s="158" t="s">
        <v>123</v>
      </c>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row>
    <row r="8" spans="1:50" s="75" customFormat="1" ht="11.25" customHeight="1">
      <c r="A8" s="79" t="s">
        <v>201</v>
      </c>
      <c r="B8" s="80" t="s">
        <v>202</v>
      </c>
      <c r="C8" s="82">
        <v>73350</v>
      </c>
      <c r="D8" s="83" t="s">
        <v>64</v>
      </c>
      <c r="E8" s="78" t="s">
        <v>65</v>
      </c>
      <c r="F8" s="85" t="s">
        <v>67</v>
      </c>
      <c r="G8" s="85" t="s">
        <v>68</v>
      </c>
      <c r="H8" s="85" t="s">
        <v>203</v>
      </c>
      <c r="I8" s="88" t="s">
        <v>86</v>
      </c>
      <c r="J8" s="78" t="s">
        <v>65</v>
      </c>
      <c r="K8" s="85" t="s">
        <v>65</v>
      </c>
      <c r="L8" s="88" t="s">
        <v>65</v>
      </c>
      <c r="M8" s="89" t="s">
        <v>204</v>
      </c>
      <c r="N8" s="97" t="s">
        <v>65</v>
      </c>
      <c r="O8" s="157"/>
      <c r="P8" s="158" t="s">
        <v>205</v>
      </c>
    </row>
    <row r="9" spans="1:50" s="76" customFormat="1" ht="11.25" customHeight="1">
      <c r="A9" s="79" t="s">
        <v>238</v>
      </c>
      <c r="B9" s="80" t="s">
        <v>567</v>
      </c>
      <c r="C9" s="82">
        <v>25000</v>
      </c>
      <c r="D9" s="83" t="s">
        <v>64</v>
      </c>
      <c r="E9" s="78" t="s">
        <v>65</v>
      </c>
      <c r="F9" s="85" t="s">
        <v>67</v>
      </c>
      <c r="G9" s="85" t="s">
        <v>68</v>
      </c>
      <c r="H9" s="85" t="s">
        <v>102</v>
      </c>
      <c r="I9" s="88" t="s">
        <v>86</v>
      </c>
      <c r="J9" s="78" t="s">
        <v>65</v>
      </c>
      <c r="K9" s="85" t="s">
        <v>65</v>
      </c>
      <c r="L9" s="88" t="s">
        <v>65</v>
      </c>
      <c r="M9" s="89" t="s">
        <v>568</v>
      </c>
      <c r="N9" s="97" t="s">
        <v>65</v>
      </c>
      <c r="O9" s="157"/>
      <c r="P9" s="158"/>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row>
    <row r="10" spans="1:50" s="76" customFormat="1" ht="11.25" customHeight="1">
      <c r="A10" s="79" t="s">
        <v>238</v>
      </c>
      <c r="B10" s="80" t="s">
        <v>569</v>
      </c>
      <c r="C10" s="82">
        <v>25000</v>
      </c>
      <c r="D10" s="83" t="s">
        <v>64</v>
      </c>
      <c r="E10" s="78" t="s">
        <v>570</v>
      </c>
      <c r="F10" s="85" t="s">
        <v>67</v>
      </c>
      <c r="G10" s="85" t="s">
        <v>68</v>
      </c>
      <c r="H10" s="85" t="s">
        <v>102</v>
      </c>
      <c r="I10" s="88" t="s">
        <v>86</v>
      </c>
      <c r="J10" s="78" t="s">
        <v>65</v>
      </c>
      <c r="K10" s="85" t="s">
        <v>65</v>
      </c>
      <c r="L10" s="88" t="s">
        <v>65</v>
      </c>
      <c r="M10" s="89" t="s">
        <v>571</v>
      </c>
      <c r="N10" s="97" t="s">
        <v>65</v>
      </c>
      <c r="O10" s="157" t="s">
        <v>572</v>
      </c>
      <c r="P10" s="159"/>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row>
    <row r="11" spans="1:50" s="75" customFormat="1" ht="11.25" customHeight="1">
      <c r="A11" s="79" t="s">
        <v>245</v>
      </c>
      <c r="B11" s="80" t="s">
        <v>249</v>
      </c>
      <c r="C11" s="82">
        <f>2000/0.4</f>
        <v>5000</v>
      </c>
      <c r="D11" s="83" t="s">
        <v>64</v>
      </c>
      <c r="E11" s="78" t="s">
        <v>65</v>
      </c>
      <c r="F11" s="85" t="s">
        <v>67</v>
      </c>
      <c r="G11" s="85" t="s">
        <v>68</v>
      </c>
      <c r="H11" s="85" t="s">
        <v>247</v>
      </c>
      <c r="I11" s="88" t="s">
        <v>90</v>
      </c>
      <c r="J11" s="78" t="s">
        <v>65</v>
      </c>
      <c r="K11" s="85"/>
      <c r="L11" s="88" t="s">
        <v>65</v>
      </c>
      <c r="M11" s="89" t="s">
        <v>250</v>
      </c>
      <c r="N11" s="97" t="s">
        <v>65</v>
      </c>
      <c r="O11" s="157"/>
      <c r="P11" s="158"/>
    </row>
    <row r="12" spans="1:50" s="75" customFormat="1" ht="11.25" customHeight="1">
      <c r="A12" s="79" t="s">
        <v>278</v>
      </c>
      <c r="B12" s="80" t="s">
        <v>282</v>
      </c>
      <c r="C12" s="82">
        <v>4850</v>
      </c>
      <c r="D12" s="83" t="s">
        <v>64</v>
      </c>
      <c r="E12" s="78" t="s">
        <v>65</v>
      </c>
      <c r="F12" s="85" t="s">
        <v>46</v>
      </c>
      <c r="G12" s="85" t="s">
        <v>68</v>
      </c>
      <c r="H12" s="85" t="s">
        <v>149</v>
      </c>
      <c r="I12" s="88" t="s">
        <v>86</v>
      </c>
      <c r="J12" s="78" t="s">
        <v>65</v>
      </c>
      <c r="K12" s="85" t="s">
        <v>65</v>
      </c>
      <c r="L12" s="88" t="s">
        <v>65</v>
      </c>
      <c r="M12" s="89" t="s">
        <v>283</v>
      </c>
      <c r="N12" s="97" t="s">
        <v>65</v>
      </c>
      <c r="O12" s="157" t="s">
        <v>284</v>
      </c>
      <c r="P12" s="158"/>
    </row>
    <row r="13" spans="1:50" s="75" customFormat="1" ht="11.25" customHeight="1">
      <c r="A13" s="79" t="s">
        <v>285</v>
      </c>
      <c r="B13" s="80" t="s">
        <v>286</v>
      </c>
      <c r="C13" s="91">
        <v>0.5</v>
      </c>
      <c r="D13" s="83" t="s">
        <v>87</v>
      </c>
      <c r="E13" s="78" t="s">
        <v>65</v>
      </c>
      <c r="F13" s="85" t="s">
        <v>67</v>
      </c>
      <c r="G13" s="85" t="s">
        <v>68</v>
      </c>
      <c r="H13" s="85" t="s">
        <v>514</v>
      </c>
      <c r="I13" s="88" t="s">
        <v>86</v>
      </c>
      <c r="J13" s="78" t="s">
        <v>65</v>
      </c>
      <c r="K13" s="85" t="s">
        <v>65</v>
      </c>
      <c r="L13" s="88" t="s">
        <v>65</v>
      </c>
      <c r="M13" s="89" t="s">
        <v>287</v>
      </c>
      <c r="N13" s="97"/>
      <c r="O13" s="160" t="s">
        <v>288</v>
      </c>
      <c r="P13" s="158"/>
    </row>
    <row r="14" spans="1:50" s="75" customFormat="1" ht="11.25" customHeight="1">
      <c r="A14" s="79" t="s">
        <v>289</v>
      </c>
      <c r="B14" s="80" t="s">
        <v>1106</v>
      </c>
      <c r="C14" s="82"/>
      <c r="D14" s="83" t="s">
        <v>69</v>
      </c>
      <c r="E14" s="78" t="s">
        <v>65</v>
      </c>
      <c r="F14" s="85" t="s">
        <v>67</v>
      </c>
      <c r="G14" s="85" t="s">
        <v>68</v>
      </c>
      <c r="H14" s="85" t="s">
        <v>69</v>
      </c>
      <c r="I14" s="88" t="s">
        <v>69</v>
      </c>
      <c r="J14" s="78"/>
      <c r="K14" s="85" t="s">
        <v>71</v>
      </c>
      <c r="L14" s="88" t="s">
        <v>71</v>
      </c>
      <c r="M14" s="89" t="s">
        <v>290</v>
      </c>
      <c r="N14" s="97" t="s">
        <v>65</v>
      </c>
      <c r="O14" s="157" t="s">
        <v>622</v>
      </c>
      <c r="P14" s="158"/>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row>
    <row r="15" spans="1:50" s="75" customFormat="1" ht="11.25" customHeight="1">
      <c r="A15" s="79" t="s">
        <v>289</v>
      </c>
      <c r="B15" s="80" t="s">
        <v>291</v>
      </c>
      <c r="C15" s="91">
        <v>0.05</v>
      </c>
      <c r="D15" s="83" t="s">
        <v>115</v>
      </c>
      <c r="E15" s="78" t="s">
        <v>65</v>
      </c>
      <c r="F15" s="85" t="s">
        <v>46</v>
      </c>
      <c r="G15" s="85" t="s">
        <v>220</v>
      </c>
      <c r="H15" s="85" t="s">
        <v>292</v>
      </c>
      <c r="I15" s="88" t="s">
        <v>90</v>
      </c>
      <c r="J15" s="78" t="s">
        <v>65</v>
      </c>
      <c r="K15" s="85" t="s">
        <v>65</v>
      </c>
      <c r="L15" s="88" t="s">
        <v>65</v>
      </c>
      <c r="M15" s="89" t="s">
        <v>293</v>
      </c>
      <c r="N15" s="97" t="s">
        <v>65</v>
      </c>
      <c r="O15" s="157"/>
      <c r="P15" s="159" t="s">
        <v>294</v>
      </c>
    </row>
    <row r="16" spans="1:50" s="75" customFormat="1" ht="11.25" customHeight="1">
      <c r="A16" s="79" t="s">
        <v>322</v>
      </c>
      <c r="B16" s="80" t="s">
        <v>323</v>
      </c>
      <c r="C16" s="82">
        <v>45000</v>
      </c>
      <c r="D16" s="83" t="s">
        <v>64</v>
      </c>
      <c r="E16" s="78" t="s">
        <v>65</v>
      </c>
      <c r="F16" s="85" t="s">
        <v>67</v>
      </c>
      <c r="G16" s="85" t="s">
        <v>68</v>
      </c>
      <c r="H16" s="85" t="s">
        <v>314</v>
      </c>
      <c r="I16" s="88" t="s">
        <v>90</v>
      </c>
      <c r="J16" s="78" t="s">
        <v>65</v>
      </c>
      <c r="K16" s="85" t="s">
        <v>65</v>
      </c>
      <c r="L16" s="88"/>
      <c r="M16" s="89" t="s">
        <v>324</v>
      </c>
      <c r="N16" s="97" t="s">
        <v>65</v>
      </c>
      <c r="O16" s="157" t="s">
        <v>325</v>
      </c>
      <c r="P16" s="159" t="s">
        <v>626</v>
      </c>
    </row>
    <row r="17" spans="1:50" s="75" customFormat="1" ht="11.25" customHeight="1">
      <c r="A17" s="79" t="s">
        <v>322</v>
      </c>
      <c r="B17" s="80" t="s">
        <v>346</v>
      </c>
      <c r="C17" s="91">
        <v>0.35</v>
      </c>
      <c r="D17" s="83" t="s">
        <v>87</v>
      </c>
      <c r="E17" s="78" t="s">
        <v>65</v>
      </c>
      <c r="F17" s="85" t="s">
        <v>67</v>
      </c>
      <c r="G17" s="85" t="s">
        <v>68</v>
      </c>
      <c r="H17" s="85" t="s">
        <v>314</v>
      </c>
      <c r="I17" s="88" t="s">
        <v>90</v>
      </c>
      <c r="J17" s="78" t="s">
        <v>65</v>
      </c>
      <c r="K17" s="85" t="s">
        <v>65</v>
      </c>
      <c r="L17" s="88" t="s">
        <v>65</v>
      </c>
      <c r="M17" s="89" t="s">
        <v>347</v>
      </c>
      <c r="N17" s="97" t="s">
        <v>65</v>
      </c>
      <c r="O17" s="157" t="s">
        <v>348</v>
      </c>
      <c r="P17" s="159" t="s">
        <v>340</v>
      </c>
    </row>
    <row r="18" spans="1:50" s="75" customFormat="1" ht="11.25" customHeight="1">
      <c r="A18" s="79" t="s">
        <v>352</v>
      </c>
      <c r="B18" s="80" t="s">
        <v>353</v>
      </c>
      <c r="C18" s="82">
        <v>20000</v>
      </c>
      <c r="D18" s="83" t="s">
        <v>64</v>
      </c>
      <c r="E18" s="78" t="s">
        <v>106</v>
      </c>
      <c r="F18" s="85" t="s">
        <v>46</v>
      </c>
      <c r="G18" s="85" t="s">
        <v>68</v>
      </c>
      <c r="H18" s="85" t="s">
        <v>117</v>
      </c>
      <c r="I18" s="88" t="s">
        <v>117</v>
      </c>
      <c r="J18" s="78" t="s">
        <v>65</v>
      </c>
      <c r="K18" s="85" t="s">
        <v>65</v>
      </c>
      <c r="L18" s="88" t="s">
        <v>65</v>
      </c>
      <c r="M18" s="89" t="s">
        <v>354</v>
      </c>
      <c r="N18" s="97" t="s">
        <v>65</v>
      </c>
      <c r="O18" s="157" t="s">
        <v>517</v>
      </c>
      <c r="P18" s="159"/>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row>
    <row r="19" spans="1:50" s="75" customFormat="1" ht="11.25" customHeight="1">
      <c r="A19" s="79" t="s">
        <v>363</v>
      </c>
      <c r="B19" s="80" t="s">
        <v>364</v>
      </c>
      <c r="C19" s="82">
        <f>7500/0.1</f>
        <v>75000</v>
      </c>
      <c r="D19" s="83" t="s">
        <v>64</v>
      </c>
      <c r="E19" s="78" t="s">
        <v>226</v>
      </c>
      <c r="F19" s="85" t="s">
        <v>116</v>
      </c>
      <c r="G19" s="85" t="s">
        <v>68</v>
      </c>
      <c r="H19" s="85" t="s">
        <v>86</v>
      </c>
      <c r="I19" s="88" t="s">
        <v>86</v>
      </c>
      <c r="J19" s="78" t="s">
        <v>65</v>
      </c>
      <c r="K19" s="85" t="s">
        <v>65</v>
      </c>
      <c r="L19" s="88" t="s">
        <v>65</v>
      </c>
      <c r="M19" s="89" t="s">
        <v>365</v>
      </c>
      <c r="N19" s="97" t="s">
        <v>65</v>
      </c>
      <c r="O19" s="157" t="s">
        <v>366</v>
      </c>
      <c r="P19" s="159" t="s">
        <v>1069</v>
      </c>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row>
    <row r="20" spans="1:50" s="75" customFormat="1" ht="11.25" customHeight="1">
      <c r="A20" s="79" t="s">
        <v>434</v>
      </c>
      <c r="B20" s="80" t="s">
        <v>600</v>
      </c>
      <c r="C20" s="82">
        <v>20000</v>
      </c>
      <c r="D20" s="83" t="s">
        <v>64</v>
      </c>
      <c r="E20" s="78" t="s">
        <v>65</v>
      </c>
      <c r="F20" s="85" t="s">
        <v>116</v>
      </c>
      <c r="G20" s="85" t="s">
        <v>68</v>
      </c>
      <c r="H20" s="85" t="s">
        <v>411</v>
      </c>
      <c r="I20" s="88" t="s">
        <v>86</v>
      </c>
      <c r="J20" s="78" t="s">
        <v>65</v>
      </c>
      <c r="K20" s="85" t="s">
        <v>65</v>
      </c>
      <c r="L20" s="88" t="s">
        <v>65</v>
      </c>
      <c r="M20" s="89" t="s">
        <v>601</v>
      </c>
      <c r="N20" s="97" t="s">
        <v>65</v>
      </c>
      <c r="O20" s="157" t="s">
        <v>602</v>
      </c>
      <c r="P20" s="159" t="s">
        <v>1070</v>
      </c>
    </row>
    <row r="21" spans="1:50" s="75" customFormat="1" ht="11.25" customHeight="1">
      <c r="A21" s="79" t="s">
        <v>439</v>
      </c>
      <c r="B21" s="80" t="s">
        <v>657</v>
      </c>
      <c r="C21" s="91"/>
      <c r="D21" s="83" t="s">
        <v>106</v>
      </c>
      <c r="E21" s="78" t="s">
        <v>108</v>
      </c>
      <c r="F21" s="85" t="s">
        <v>67</v>
      </c>
      <c r="G21" s="85" t="s">
        <v>68</v>
      </c>
      <c r="H21" s="85" t="s">
        <v>658</v>
      </c>
      <c r="I21" s="88" t="s">
        <v>86</v>
      </c>
      <c r="J21" s="78" t="s">
        <v>65</v>
      </c>
      <c r="K21" s="85" t="s">
        <v>65</v>
      </c>
      <c r="L21" s="88" t="s">
        <v>65</v>
      </c>
      <c r="M21" s="89" t="s">
        <v>659</v>
      </c>
      <c r="N21" s="153" t="s">
        <v>65</v>
      </c>
      <c r="O21" s="157" t="s">
        <v>660</v>
      </c>
      <c r="P21" s="159" t="s">
        <v>661</v>
      </c>
    </row>
    <row r="22" spans="1:50" s="75" customFormat="1" ht="11.25" customHeight="1">
      <c r="A22" s="79" t="s">
        <v>440</v>
      </c>
      <c r="B22" s="80" t="s">
        <v>690</v>
      </c>
      <c r="C22" s="89" t="s">
        <v>65</v>
      </c>
      <c r="D22" s="83" t="s">
        <v>106</v>
      </c>
      <c r="E22" s="78" t="s">
        <v>65</v>
      </c>
      <c r="F22" s="85" t="s">
        <v>67</v>
      </c>
      <c r="G22" s="85" t="s">
        <v>68</v>
      </c>
      <c r="H22" s="85" t="s">
        <v>691</v>
      </c>
      <c r="I22" s="88" t="s">
        <v>86</v>
      </c>
      <c r="J22" s="78" t="s">
        <v>65</v>
      </c>
      <c r="K22" s="85" t="s">
        <v>65</v>
      </c>
      <c r="L22" s="88" t="s">
        <v>65</v>
      </c>
      <c r="M22" s="89" t="s">
        <v>692</v>
      </c>
      <c r="N22" s="153" t="s">
        <v>65</v>
      </c>
      <c r="O22" s="157" t="s">
        <v>693</v>
      </c>
      <c r="P22" s="159" t="s">
        <v>694</v>
      </c>
    </row>
    <row r="23" spans="1:50" s="75" customFormat="1" ht="11.25" customHeight="1">
      <c r="A23" s="79" t="s">
        <v>441</v>
      </c>
      <c r="B23" s="80" t="s">
        <v>704</v>
      </c>
      <c r="C23" s="89" t="s">
        <v>65</v>
      </c>
      <c r="D23" s="83" t="s">
        <v>106</v>
      </c>
      <c r="E23" s="78" t="s">
        <v>65</v>
      </c>
      <c r="F23" s="85" t="s">
        <v>116</v>
      </c>
      <c r="G23" s="85" t="s">
        <v>96</v>
      </c>
      <c r="H23" s="85" t="s">
        <v>247</v>
      </c>
      <c r="I23" s="88" t="s">
        <v>90</v>
      </c>
      <c r="J23" s="78" t="s">
        <v>65</v>
      </c>
      <c r="K23" s="85" t="s">
        <v>65</v>
      </c>
      <c r="L23" s="88" t="s">
        <v>65</v>
      </c>
      <c r="M23" s="89" t="s">
        <v>705</v>
      </c>
      <c r="N23" s="153" t="s">
        <v>65</v>
      </c>
      <c r="O23" s="157" t="s">
        <v>706</v>
      </c>
      <c r="P23" s="159"/>
    </row>
    <row r="24" spans="1:50" s="75" customFormat="1" ht="11.25" customHeight="1">
      <c r="A24" s="79" t="s">
        <v>445</v>
      </c>
      <c r="B24" s="80" t="s">
        <v>785</v>
      </c>
      <c r="C24" s="82">
        <f>2000/(1/3)</f>
        <v>6000</v>
      </c>
      <c r="D24" s="104" t="s">
        <v>64</v>
      </c>
      <c r="E24" s="78" t="s">
        <v>729</v>
      </c>
      <c r="F24" s="85" t="s">
        <v>67</v>
      </c>
      <c r="G24" s="85" t="s">
        <v>68</v>
      </c>
      <c r="H24" s="85" t="s">
        <v>786</v>
      </c>
      <c r="I24" s="88" t="s">
        <v>86</v>
      </c>
      <c r="J24" s="78" t="s">
        <v>65</v>
      </c>
      <c r="K24" s="85" t="s">
        <v>65</v>
      </c>
      <c r="L24" s="88" t="s">
        <v>65</v>
      </c>
      <c r="M24" s="89" t="s">
        <v>787</v>
      </c>
      <c r="N24" s="153" t="s">
        <v>65</v>
      </c>
      <c r="O24" s="157" t="s">
        <v>788</v>
      </c>
      <c r="P24" s="159" t="s">
        <v>789</v>
      </c>
    </row>
    <row r="25" spans="1:50" s="76" customFormat="1" ht="11.25" customHeight="1">
      <c r="A25" s="79" t="s">
        <v>447</v>
      </c>
      <c r="B25" s="80" t="s">
        <v>815</v>
      </c>
      <c r="C25" s="82">
        <v>30000</v>
      </c>
      <c r="D25" s="104" t="s">
        <v>64</v>
      </c>
      <c r="E25" s="78" t="s">
        <v>108</v>
      </c>
      <c r="F25" s="85" t="s">
        <v>46</v>
      </c>
      <c r="G25" s="85" t="s">
        <v>68</v>
      </c>
      <c r="H25" s="85" t="s">
        <v>117</v>
      </c>
      <c r="I25" s="88" t="s">
        <v>86</v>
      </c>
      <c r="J25" s="78" t="s">
        <v>65</v>
      </c>
      <c r="K25" s="85" t="s">
        <v>65</v>
      </c>
      <c r="L25" s="88" t="s">
        <v>65</v>
      </c>
      <c r="M25" s="89" t="s">
        <v>816</v>
      </c>
      <c r="N25" s="153" t="s">
        <v>817</v>
      </c>
      <c r="O25" s="157" t="s">
        <v>818</v>
      </c>
      <c r="P25" s="159"/>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row>
    <row r="26" spans="1:50" s="76" customFormat="1" ht="11.25" customHeight="1">
      <c r="A26" s="79" t="s">
        <v>447</v>
      </c>
      <c r="B26" s="80" t="s">
        <v>843</v>
      </c>
      <c r="C26" s="113"/>
      <c r="D26" s="83" t="s">
        <v>106</v>
      </c>
      <c r="E26" s="78"/>
      <c r="F26" s="85" t="s">
        <v>46</v>
      </c>
      <c r="G26" s="85" t="s">
        <v>143</v>
      </c>
      <c r="H26" s="85" t="s">
        <v>117</v>
      </c>
      <c r="I26" s="88" t="s">
        <v>117</v>
      </c>
      <c r="J26" s="78"/>
      <c r="K26" s="85"/>
      <c r="L26" s="88"/>
      <c r="M26" s="89" t="s">
        <v>844</v>
      </c>
      <c r="N26" s="153"/>
      <c r="O26" s="157" t="s">
        <v>845</v>
      </c>
      <c r="P26" s="159" t="s">
        <v>846</v>
      </c>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row>
    <row r="27" spans="1:50" s="75" customFormat="1" ht="11.25" customHeight="1">
      <c r="A27" s="79" t="s">
        <v>448</v>
      </c>
      <c r="B27" s="80" t="s">
        <v>855</v>
      </c>
      <c r="C27" s="114">
        <v>2.5000000000000001E-2</v>
      </c>
      <c r="D27" s="83" t="s">
        <v>115</v>
      </c>
      <c r="E27" s="78"/>
      <c r="F27" s="85" t="s">
        <v>46</v>
      </c>
      <c r="G27" s="85" t="s">
        <v>96</v>
      </c>
      <c r="H27" s="85" t="s">
        <v>856</v>
      </c>
      <c r="I27" s="88" t="s">
        <v>86</v>
      </c>
      <c r="J27" s="78" t="s">
        <v>65</v>
      </c>
      <c r="K27" s="85" t="s">
        <v>65</v>
      </c>
      <c r="L27" s="88" t="s">
        <v>65</v>
      </c>
      <c r="M27" s="89" t="s">
        <v>857</v>
      </c>
      <c r="N27" s="153" t="s">
        <v>65</v>
      </c>
      <c r="O27" s="157"/>
      <c r="P27" s="159" t="s">
        <v>858</v>
      </c>
    </row>
    <row r="28" spans="1:50" s="75" customFormat="1" ht="11.25" customHeight="1">
      <c r="A28" s="79" t="s">
        <v>448</v>
      </c>
      <c r="B28" s="80" t="s">
        <v>859</v>
      </c>
      <c r="C28" s="91">
        <v>0.1</v>
      </c>
      <c r="D28" s="83" t="s">
        <v>115</v>
      </c>
      <c r="E28" s="78" t="s">
        <v>65</v>
      </c>
      <c r="F28" s="85" t="s">
        <v>46</v>
      </c>
      <c r="G28" s="85" t="s">
        <v>96</v>
      </c>
      <c r="H28" s="85" t="s">
        <v>856</v>
      </c>
      <c r="I28" s="88" t="s">
        <v>86</v>
      </c>
      <c r="J28" s="78" t="s">
        <v>65</v>
      </c>
      <c r="K28" s="85" t="s">
        <v>65</v>
      </c>
      <c r="L28" s="88" t="s">
        <v>65</v>
      </c>
      <c r="M28" s="89" t="s">
        <v>860</v>
      </c>
      <c r="N28" s="153" t="s">
        <v>65</v>
      </c>
      <c r="O28" s="157"/>
      <c r="P28" s="159"/>
    </row>
    <row r="29" spans="1:50" s="76" customFormat="1" ht="11.25" customHeight="1">
      <c r="A29" s="79" t="s">
        <v>91</v>
      </c>
      <c r="B29" s="80" t="s">
        <v>364</v>
      </c>
      <c r="C29" s="82">
        <f>1000/0.125</f>
        <v>8000</v>
      </c>
      <c r="D29" s="83" t="s">
        <v>64</v>
      </c>
      <c r="E29" s="78" t="s">
        <v>65</v>
      </c>
      <c r="F29" s="85" t="s">
        <v>67</v>
      </c>
      <c r="G29" s="85" t="s">
        <v>68</v>
      </c>
      <c r="H29" s="85" t="s">
        <v>863</v>
      </c>
      <c r="I29" s="88" t="s">
        <v>86</v>
      </c>
      <c r="J29" s="78" t="s">
        <v>65</v>
      </c>
      <c r="K29" s="85" t="s">
        <v>65</v>
      </c>
      <c r="L29" s="88" t="s">
        <v>65</v>
      </c>
      <c r="M29" s="89" t="s">
        <v>864</v>
      </c>
      <c r="N29" s="153" t="s">
        <v>65</v>
      </c>
      <c r="O29" s="157"/>
      <c r="P29" s="170" t="s">
        <v>865</v>
      </c>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row>
    <row r="30" spans="1:50" s="75" customFormat="1" ht="11.25" customHeight="1">
      <c r="A30" s="79" t="s">
        <v>450</v>
      </c>
      <c r="B30" s="80" t="s">
        <v>921</v>
      </c>
      <c r="C30" s="91">
        <v>1</v>
      </c>
      <c r="D30" s="83" t="s">
        <v>87</v>
      </c>
      <c r="E30" s="78" t="s">
        <v>108</v>
      </c>
      <c r="F30" s="85" t="s">
        <v>46</v>
      </c>
      <c r="G30" s="85" t="s">
        <v>68</v>
      </c>
      <c r="H30" s="85" t="s">
        <v>117</v>
      </c>
      <c r="I30" s="88" t="s">
        <v>117</v>
      </c>
      <c r="J30" s="78" t="s">
        <v>65</v>
      </c>
      <c r="K30" s="85" t="s">
        <v>65</v>
      </c>
      <c r="L30" s="88" t="s">
        <v>65</v>
      </c>
      <c r="M30" s="89" t="s">
        <v>922</v>
      </c>
      <c r="N30" s="153" t="s">
        <v>65</v>
      </c>
      <c r="O30" s="157" t="s">
        <v>1121</v>
      </c>
      <c r="P30" s="159" t="s">
        <v>923</v>
      </c>
    </row>
    <row r="31" spans="1:50" s="75" customFormat="1" ht="11.25" customHeight="1">
      <c r="A31" s="79" t="s">
        <v>452</v>
      </c>
      <c r="B31" s="80" t="s">
        <v>938</v>
      </c>
      <c r="C31" s="82">
        <v>25000</v>
      </c>
      <c r="D31" s="83" t="s">
        <v>64</v>
      </c>
      <c r="E31" s="78" t="s">
        <v>108</v>
      </c>
      <c r="F31" s="85" t="s">
        <v>67</v>
      </c>
      <c r="G31" s="85" t="s">
        <v>68</v>
      </c>
      <c r="H31" s="85" t="s">
        <v>939</v>
      </c>
      <c r="I31" s="88" t="s">
        <v>86</v>
      </c>
      <c r="J31" s="78" t="s">
        <v>65</v>
      </c>
      <c r="K31" s="85" t="s">
        <v>65</v>
      </c>
      <c r="L31" s="88" t="s">
        <v>65</v>
      </c>
      <c r="M31" s="89" t="s">
        <v>940</v>
      </c>
      <c r="N31" s="153" t="s">
        <v>941</v>
      </c>
      <c r="O31" s="157"/>
      <c r="P31" s="159"/>
    </row>
    <row r="32" spans="1:50" s="76" customFormat="1" ht="11.25" customHeight="1">
      <c r="A32" s="79" t="s">
        <v>452</v>
      </c>
      <c r="B32" s="80" t="s">
        <v>950</v>
      </c>
      <c r="C32" s="82">
        <v>3000</v>
      </c>
      <c r="D32" s="83" t="s">
        <v>64</v>
      </c>
      <c r="E32" s="78" t="s">
        <v>106</v>
      </c>
      <c r="F32" s="85" t="s">
        <v>67</v>
      </c>
      <c r="G32" s="85" t="s">
        <v>68</v>
      </c>
      <c r="H32" s="85" t="s">
        <v>939</v>
      </c>
      <c r="I32" s="88" t="s">
        <v>86</v>
      </c>
      <c r="J32" s="78" t="s">
        <v>65</v>
      </c>
      <c r="K32" s="85" t="s">
        <v>70</v>
      </c>
      <c r="L32" s="88" t="s">
        <v>65</v>
      </c>
      <c r="M32" s="89" t="s">
        <v>951</v>
      </c>
      <c r="N32" s="153" t="s">
        <v>65</v>
      </c>
      <c r="O32" s="157" t="s">
        <v>952</v>
      </c>
      <c r="P32" s="159"/>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row>
    <row r="33" spans="1:50" s="75" customFormat="1" ht="11.25" customHeight="1">
      <c r="A33" s="79" t="s">
        <v>453</v>
      </c>
      <c r="B33" s="80" t="s">
        <v>976</v>
      </c>
      <c r="C33" s="91">
        <v>0.45</v>
      </c>
      <c r="D33" s="83" t="s">
        <v>87</v>
      </c>
      <c r="E33" s="78" t="s">
        <v>65</v>
      </c>
      <c r="F33" s="85" t="s">
        <v>67</v>
      </c>
      <c r="G33" s="85" t="s">
        <v>68</v>
      </c>
      <c r="H33" s="85" t="s">
        <v>69</v>
      </c>
      <c r="I33" s="88" t="s">
        <v>977</v>
      </c>
      <c r="J33" s="78" t="s">
        <v>65</v>
      </c>
      <c r="K33" s="85" t="s">
        <v>65</v>
      </c>
      <c r="L33" s="88" t="s">
        <v>65</v>
      </c>
      <c r="M33" s="89" t="s">
        <v>978</v>
      </c>
      <c r="N33" s="153" t="s">
        <v>65</v>
      </c>
      <c r="O33" s="157"/>
      <c r="P33" s="159"/>
    </row>
    <row r="34" spans="1:50" s="75" customFormat="1" ht="11.25" customHeight="1">
      <c r="A34" s="79" t="s">
        <v>456</v>
      </c>
      <c r="B34" s="80" t="s">
        <v>1027</v>
      </c>
      <c r="C34" s="91">
        <v>0.12</v>
      </c>
      <c r="D34" s="83" t="s">
        <v>115</v>
      </c>
      <c r="E34" s="78" t="s">
        <v>65</v>
      </c>
      <c r="F34" s="85" t="s">
        <v>46</v>
      </c>
      <c r="G34" s="85" t="s">
        <v>220</v>
      </c>
      <c r="H34" s="105" t="s">
        <v>292</v>
      </c>
      <c r="I34" s="88" t="s">
        <v>90</v>
      </c>
      <c r="J34" s="78" t="s">
        <v>65</v>
      </c>
      <c r="K34" s="85" t="s">
        <v>65</v>
      </c>
      <c r="L34" s="88" t="s">
        <v>65</v>
      </c>
      <c r="M34" s="89" t="s">
        <v>1028</v>
      </c>
      <c r="N34" s="153" t="s">
        <v>65</v>
      </c>
      <c r="O34" s="157" t="s">
        <v>1029</v>
      </c>
      <c r="P34" s="159"/>
    </row>
    <row r="35" spans="1:50" s="75" customFormat="1" ht="11.25" customHeight="1">
      <c r="A35" s="79" t="s">
        <v>456</v>
      </c>
      <c r="B35" s="80" t="s">
        <v>1030</v>
      </c>
      <c r="C35" s="82">
        <v>17000</v>
      </c>
      <c r="D35" s="83" t="s">
        <v>64</v>
      </c>
      <c r="E35" s="78" t="s">
        <v>108</v>
      </c>
      <c r="F35" s="85" t="s">
        <v>46</v>
      </c>
      <c r="G35" s="85" t="s">
        <v>96</v>
      </c>
      <c r="H35" s="85" t="s">
        <v>1031</v>
      </c>
      <c r="I35" s="88" t="s">
        <v>90</v>
      </c>
      <c r="J35" s="78" t="s">
        <v>65</v>
      </c>
      <c r="K35" s="85" t="s">
        <v>65</v>
      </c>
      <c r="L35" s="88" t="s">
        <v>65</v>
      </c>
      <c r="M35" s="89" t="s">
        <v>1032</v>
      </c>
      <c r="N35" s="153" t="s">
        <v>65</v>
      </c>
      <c r="O35" s="157"/>
      <c r="P35" s="159"/>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row>
    <row r="36" spans="1:50" s="75" customFormat="1" ht="11.25" customHeight="1">
      <c r="A36" s="79" t="s">
        <v>456</v>
      </c>
      <c r="B36" s="80" t="s">
        <v>1033</v>
      </c>
      <c r="C36" s="82">
        <v>6800</v>
      </c>
      <c r="D36" s="83" t="s">
        <v>64</v>
      </c>
      <c r="E36" s="78" t="s">
        <v>108</v>
      </c>
      <c r="F36" s="85" t="s">
        <v>46</v>
      </c>
      <c r="G36" s="85" t="s">
        <v>96</v>
      </c>
      <c r="H36" s="85" t="s">
        <v>117</v>
      </c>
      <c r="I36" s="88" t="s">
        <v>117</v>
      </c>
      <c r="J36" s="78" t="s">
        <v>65</v>
      </c>
      <c r="K36" s="85" t="s">
        <v>65</v>
      </c>
      <c r="L36" s="88" t="s">
        <v>65</v>
      </c>
      <c r="M36" s="89" t="s">
        <v>1034</v>
      </c>
      <c r="N36" s="153" t="s">
        <v>65</v>
      </c>
      <c r="O36" s="157"/>
      <c r="P36" s="159"/>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row>
    <row r="37" spans="1:50" s="75" customFormat="1" ht="11.25" customHeight="1">
      <c r="A37" s="79" t="s">
        <v>456</v>
      </c>
      <c r="B37" s="80" t="s">
        <v>1035</v>
      </c>
      <c r="C37" s="116"/>
      <c r="D37" s="83" t="s">
        <v>106</v>
      </c>
      <c r="E37" s="78" t="s">
        <v>108</v>
      </c>
      <c r="F37" s="85" t="s">
        <v>46</v>
      </c>
      <c r="G37" s="85" t="s">
        <v>96</v>
      </c>
      <c r="H37" s="85" t="s">
        <v>117</v>
      </c>
      <c r="I37" s="85" t="s">
        <v>117</v>
      </c>
      <c r="J37" s="78" t="s">
        <v>65</v>
      </c>
      <c r="K37" s="85" t="s">
        <v>65</v>
      </c>
      <c r="L37" s="88" t="s">
        <v>65</v>
      </c>
      <c r="M37" s="89" t="s">
        <v>1036</v>
      </c>
      <c r="N37" s="153" t="s">
        <v>65</v>
      </c>
      <c r="O37" s="157" t="s">
        <v>1037</v>
      </c>
      <c r="P37" s="159"/>
    </row>
    <row r="38" spans="1:50" s="75" customFormat="1" ht="11.1" customHeight="1">
      <c r="A38" s="79"/>
      <c r="B38" s="117" t="s">
        <v>1093</v>
      </c>
      <c r="C38" s="91"/>
      <c r="D38" s="83"/>
      <c r="E38" s="78"/>
      <c r="F38" s="85"/>
      <c r="G38" s="85"/>
      <c r="H38" s="85"/>
      <c r="I38" s="88"/>
      <c r="J38" s="78"/>
      <c r="K38" s="85"/>
      <c r="L38" s="88"/>
      <c r="M38" s="89"/>
      <c r="N38" s="153"/>
      <c r="O38" s="157"/>
      <c r="P38" s="158"/>
    </row>
    <row r="39" spans="1:50" s="75" customFormat="1" ht="11.25" customHeight="1">
      <c r="A39" s="79" t="s">
        <v>62</v>
      </c>
      <c r="B39" s="80" t="s">
        <v>79</v>
      </c>
      <c r="C39" s="91" t="s">
        <v>65</v>
      </c>
      <c r="D39" s="83" t="s">
        <v>69</v>
      </c>
      <c r="E39" s="78" t="s">
        <v>81</v>
      </c>
      <c r="F39" s="85" t="s">
        <v>67</v>
      </c>
      <c r="G39" s="85" t="s">
        <v>68</v>
      </c>
      <c r="H39" s="85" t="s">
        <v>69</v>
      </c>
      <c r="I39" s="88" t="s">
        <v>69</v>
      </c>
      <c r="J39" s="78" t="s">
        <v>66</v>
      </c>
      <c r="K39" s="85" t="s">
        <v>71</v>
      </c>
      <c r="L39" s="88" t="s">
        <v>71</v>
      </c>
      <c r="M39" s="89" t="s">
        <v>82</v>
      </c>
      <c r="N39" s="153" t="s">
        <v>65</v>
      </c>
      <c r="O39" s="160" t="s">
        <v>83</v>
      </c>
      <c r="P39" s="158"/>
    </row>
    <row r="40" spans="1:50" s="75" customFormat="1" ht="11.25" customHeight="1">
      <c r="A40" s="79" t="s">
        <v>245</v>
      </c>
      <c r="B40" s="80" t="s">
        <v>256</v>
      </c>
      <c r="C40" s="82"/>
      <c r="D40" s="83" t="s">
        <v>69</v>
      </c>
      <c r="E40" s="85"/>
      <c r="F40" s="85" t="s">
        <v>67</v>
      </c>
      <c r="G40" s="85" t="s">
        <v>68</v>
      </c>
      <c r="H40" s="85" t="s">
        <v>257</v>
      </c>
      <c r="I40" s="88" t="s">
        <v>86</v>
      </c>
      <c r="J40" s="78" t="s">
        <v>66</v>
      </c>
      <c r="K40" s="85" t="s">
        <v>71</v>
      </c>
      <c r="L40" s="88" t="s">
        <v>71</v>
      </c>
      <c r="M40" s="89" t="s">
        <v>258</v>
      </c>
      <c r="N40" s="97"/>
      <c r="O40" s="160" t="s">
        <v>259</v>
      </c>
      <c r="P40" s="158" t="s">
        <v>260</v>
      </c>
    </row>
    <row r="41" spans="1:50" s="76" customFormat="1" ht="11.25" customHeight="1">
      <c r="A41" s="79" t="s">
        <v>263</v>
      </c>
      <c r="B41" s="80" t="s">
        <v>264</v>
      </c>
      <c r="C41" s="89" t="s">
        <v>65</v>
      </c>
      <c r="D41" s="83" t="s">
        <v>69</v>
      </c>
      <c r="E41" s="78" t="s">
        <v>65</v>
      </c>
      <c r="F41" s="85" t="s">
        <v>67</v>
      </c>
      <c r="G41" s="85" t="s">
        <v>68</v>
      </c>
      <c r="H41" s="85" t="s">
        <v>69</v>
      </c>
      <c r="I41" s="88" t="s">
        <v>69</v>
      </c>
      <c r="J41" s="78" t="s">
        <v>66</v>
      </c>
      <c r="K41" s="85" t="s">
        <v>71</v>
      </c>
      <c r="L41" s="88" t="s">
        <v>71</v>
      </c>
      <c r="M41" s="89" t="s">
        <v>265</v>
      </c>
      <c r="N41" s="97" t="s">
        <v>266</v>
      </c>
      <c r="O41" s="160" t="s">
        <v>267</v>
      </c>
      <c r="P41" s="158"/>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row>
    <row r="42" spans="1:50" s="75" customFormat="1" ht="11.25" customHeight="1">
      <c r="A42" s="79" t="s">
        <v>372</v>
      </c>
      <c r="B42" s="80" t="s">
        <v>408</v>
      </c>
      <c r="C42" s="89" t="s">
        <v>65</v>
      </c>
      <c r="D42" s="83" t="s">
        <v>69</v>
      </c>
      <c r="E42" s="78" t="s">
        <v>65</v>
      </c>
      <c r="F42" s="85" t="s">
        <v>67</v>
      </c>
      <c r="G42" s="85" t="s">
        <v>68</v>
      </c>
      <c r="H42" s="85" t="s">
        <v>69</v>
      </c>
      <c r="I42" s="88" t="s">
        <v>69</v>
      </c>
      <c r="J42" s="78" t="s">
        <v>66</v>
      </c>
      <c r="K42" s="85" t="s">
        <v>71</v>
      </c>
      <c r="L42" s="88" t="s">
        <v>65</v>
      </c>
      <c r="M42" s="89" t="s">
        <v>409</v>
      </c>
      <c r="N42" s="97" t="s">
        <v>65</v>
      </c>
      <c r="O42" s="160" t="s">
        <v>501</v>
      </c>
      <c r="P42" s="158"/>
    </row>
    <row r="43" spans="1:50" s="75" customFormat="1" ht="11.25" customHeight="1">
      <c r="A43" s="79" t="s">
        <v>881</v>
      </c>
      <c r="B43" s="80" t="s">
        <v>882</v>
      </c>
      <c r="C43" s="89" t="s">
        <v>65</v>
      </c>
      <c r="D43" s="83" t="s">
        <v>69</v>
      </c>
      <c r="E43" s="78" t="s">
        <v>108</v>
      </c>
      <c r="F43" s="85" t="s">
        <v>116</v>
      </c>
      <c r="G43" s="85" t="s">
        <v>68</v>
      </c>
      <c r="H43" s="85" t="s">
        <v>561</v>
      </c>
      <c r="I43" s="88" t="s">
        <v>90</v>
      </c>
      <c r="J43" s="78" t="s">
        <v>66</v>
      </c>
      <c r="K43" s="85" t="s">
        <v>71</v>
      </c>
      <c r="L43" s="88" t="s">
        <v>65</v>
      </c>
      <c r="M43" s="89" t="s">
        <v>883</v>
      </c>
      <c r="N43" s="153" t="s">
        <v>65</v>
      </c>
      <c r="O43" s="172" t="s">
        <v>884</v>
      </c>
      <c r="P43" s="158" t="s">
        <v>885</v>
      </c>
    </row>
    <row r="44" spans="1:50" s="75" customFormat="1" ht="11.25" customHeight="1">
      <c r="A44" s="79" t="s">
        <v>881</v>
      </c>
      <c r="B44" s="80" t="s">
        <v>886</v>
      </c>
      <c r="C44" s="89" t="s">
        <v>65</v>
      </c>
      <c r="D44" s="83" t="s">
        <v>69</v>
      </c>
      <c r="E44" s="78" t="s">
        <v>887</v>
      </c>
      <c r="F44" s="85" t="s">
        <v>67</v>
      </c>
      <c r="G44" s="85" t="s">
        <v>68</v>
      </c>
      <c r="H44" s="85" t="s">
        <v>561</v>
      </c>
      <c r="I44" s="88" t="s">
        <v>86</v>
      </c>
      <c r="J44" s="78" t="s">
        <v>66</v>
      </c>
      <c r="K44" s="85" t="s">
        <v>71</v>
      </c>
      <c r="L44" s="88" t="s">
        <v>65</v>
      </c>
      <c r="M44" s="89" t="s">
        <v>888</v>
      </c>
      <c r="N44" s="153" t="s">
        <v>65</v>
      </c>
      <c r="O44" s="160" t="s">
        <v>889</v>
      </c>
      <c r="P44" s="158"/>
    </row>
    <row r="45" spans="1:50" s="75" customFormat="1" ht="11.25" customHeight="1">
      <c r="A45" s="79" t="s">
        <v>452</v>
      </c>
      <c r="B45" s="80" t="s">
        <v>953</v>
      </c>
      <c r="C45" s="89" t="s">
        <v>65</v>
      </c>
      <c r="D45" s="83" t="s">
        <v>69</v>
      </c>
      <c r="E45" s="78" t="s">
        <v>65</v>
      </c>
      <c r="F45" s="85" t="s">
        <v>67</v>
      </c>
      <c r="G45" s="85" t="s">
        <v>68</v>
      </c>
      <c r="H45" s="85" t="s">
        <v>939</v>
      </c>
      <c r="I45" s="88" t="s">
        <v>86</v>
      </c>
      <c r="J45" s="78" t="s">
        <v>66</v>
      </c>
      <c r="K45" s="85" t="s">
        <v>71</v>
      </c>
      <c r="L45" s="88" t="s">
        <v>71</v>
      </c>
      <c r="M45" s="89" t="s">
        <v>954</v>
      </c>
      <c r="N45" s="153" t="s">
        <v>65</v>
      </c>
      <c r="O45" s="157" t="s">
        <v>955</v>
      </c>
      <c r="P45" s="158"/>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row>
    <row r="46" spans="1:50" ht="11.25" customHeight="1" thickBot="1">
      <c r="A46" s="119"/>
      <c r="B46" s="120"/>
      <c r="C46" s="122"/>
      <c r="D46" s="123"/>
      <c r="E46" s="122"/>
      <c r="F46" s="124"/>
      <c r="G46" s="124"/>
      <c r="H46" s="124"/>
      <c r="I46" s="125"/>
      <c r="J46" s="122"/>
      <c r="K46" s="124"/>
      <c r="L46" s="125"/>
      <c r="M46" s="122"/>
      <c r="N46" s="149"/>
      <c r="O46" s="166"/>
      <c r="P46" s="141"/>
    </row>
    <row r="47" spans="1:50" ht="11.25" customHeight="1">
      <c r="A47" s="127"/>
      <c r="B47" s="128" t="s">
        <v>459</v>
      </c>
      <c r="C47" s="130"/>
      <c r="D47" s="131"/>
      <c r="E47" s="133" t="s">
        <v>1133</v>
      </c>
      <c r="F47" s="132"/>
      <c r="G47" s="132"/>
      <c r="H47" s="136"/>
      <c r="I47" s="131"/>
      <c r="J47" s="132" t="s">
        <v>1134</v>
      </c>
      <c r="K47" s="132"/>
      <c r="L47" s="132"/>
      <c r="M47" s="136"/>
      <c r="N47" s="154"/>
      <c r="O47" s="167"/>
      <c r="P47" s="138"/>
    </row>
    <row r="48" spans="1:50" ht="11.25" customHeight="1">
      <c r="A48" s="127"/>
      <c r="B48" s="139"/>
      <c r="C48" s="130"/>
      <c r="D48" s="131"/>
      <c r="E48" s="140" t="s">
        <v>1135</v>
      </c>
      <c r="F48" s="132"/>
      <c r="G48" s="132"/>
      <c r="H48" s="136"/>
      <c r="I48" s="131"/>
      <c r="J48" s="132" t="s">
        <v>1136</v>
      </c>
      <c r="K48" s="132"/>
      <c r="L48" s="132"/>
      <c r="M48" s="136"/>
      <c r="N48" s="154"/>
      <c r="O48" s="166"/>
      <c r="P48" s="141"/>
    </row>
    <row r="49" spans="1:16" ht="11.25" customHeight="1">
      <c r="A49" s="127"/>
      <c r="B49" s="139"/>
      <c r="C49" s="130"/>
      <c r="D49" s="131"/>
      <c r="E49" s="140"/>
      <c r="F49" s="132"/>
      <c r="G49" s="132"/>
      <c r="H49" s="136"/>
      <c r="I49" s="131"/>
      <c r="J49" s="132" t="s">
        <v>1137</v>
      </c>
      <c r="K49" s="132"/>
      <c r="L49" s="132"/>
      <c r="M49" s="136"/>
      <c r="N49" s="154"/>
      <c r="O49" s="166"/>
      <c r="P49" s="141"/>
    </row>
    <row r="50" spans="1:16" ht="11.25" customHeight="1">
      <c r="A50" s="127"/>
      <c r="B50" s="139"/>
      <c r="C50" s="142"/>
      <c r="D50" s="131"/>
      <c r="E50" s="133"/>
      <c r="F50" s="132"/>
      <c r="G50" s="132"/>
      <c r="H50" s="136"/>
      <c r="I50" s="145"/>
      <c r="J50" s="132" t="s">
        <v>1138</v>
      </c>
      <c r="K50" s="132"/>
      <c r="L50" s="132"/>
      <c r="M50" s="136"/>
      <c r="N50" s="154"/>
      <c r="O50" s="166"/>
      <c r="P50" s="141"/>
    </row>
    <row r="51" spans="1:16" ht="11.25" customHeight="1">
      <c r="A51" s="127"/>
      <c r="B51" s="139"/>
      <c r="C51" s="130"/>
      <c r="D51" s="131"/>
      <c r="E51" s="133"/>
      <c r="F51" s="132"/>
      <c r="G51" s="132"/>
      <c r="H51" s="136"/>
      <c r="I51" s="131"/>
      <c r="J51" s="132" t="s">
        <v>1139</v>
      </c>
      <c r="K51" s="132"/>
      <c r="L51" s="132"/>
      <c r="M51" s="136"/>
      <c r="N51" s="154"/>
      <c r="O51" s="166"/>
      <c r="P51" s="141"/>
    </row>
    <row r="52" spans="1:16" ht="11.25" customHeight="1" thickBot="1">
      <c r="A52" s="146"/>
      <c r="B52" s="147"/>
      <c r="C52" s="122"/>
      <c r="D52" s="123"/>
      <c r="E52" s="149"/>
      <c r="F52" s="148"/>
      <c r="G52" s="148"/>
      <c r="H52" s="124"/>
      <c r="I52" s="123"/>
      <c r="J52" s="151" t="s">
        <v>1140</v>
      </c>
      <c r="K52" s="148"/>
      <c r="L52" s="148"/>
      <c r="M52" s="124"/>
      <c r="N52" s="148"/>
      <c r="O52" s="168"/>
      <c r="P52" s="152"/>
    </row>
    <row r="54" spans="1:16" ht="12.75">
      <c r="B54" s="46" t="s">
        <v>466</v>
      </c>
    </row>
    <row r="55" spans="1:16" ht="12.75">
      <c r="B55" s="22" t="s">
        <v>1074</v>
      </c>
    </row>
    <row r="56" spans="1:16" ht="12.75">
      <c r="B56" s="67" t="s">
        <v>1075</v>
      </c>
    </row>
  </sheetData>
  <sortState ref="A39:AX45">
    <sortCondition ref="A39:A45"/>
    <sortCondition ref="M39:M45"/>
  </sortState>
  <mergeCells count="9">
    <mergeCell ref="C1:D1"/>
    <mergeCell ref="I1:I2"/>
    <mergeCell ref="J1:L1"/>
    <mergeCell ref="M1:M2"/>
    <mergeCell ref="N1:N2"/>
    <mergeCell ref="E1:E2"/>
    <mergeCell ref="F1:F2"/>
    <mergeCell ref="G1:G2"/>
    <mergeCell ref="H1:H2"/>
  </mergeCells>
  <hyperlinks>
    <hyperlink ref="B2" location="Codebook!A3" display="Program Name"/>
    <hyperlink ref="E1:E2" location="Codebook!A21" display="Type of Taxes Reduced"/>
    <hyperlink ref="F1:F2" location="Codebook!A23" display="Gov't Bearing Tax Loss"/>
    <hyperlink ref="J1:L1" location="Codebook!A29" display="Local Options"/>
    <hyperlink ref="M1:M2" location="Codebook!A31" display="SFPT ID"/>
    <hyperlink ref="N1:N2" location="Codebook!A33" display="Cannot Also Claim the Following Programs"/>
    <hyperlink ref="O2" location="Codebook!A35" display="Notes on Benefit"/>
    <hyperlink ref="P2" location="Codebook!A37" display="Notes on Other Criteria"/>
    <hyperlink ref="G1:G2" location="Codebook!A25" display="How is Benefit Disbursed"/>
    <hyperlink ref="B56" r:id="rId1"/>
    <hyperlink ref="H1:H2" location="Codebook!A27" display="Application Window"/>
    <hyperlink ref="C1:D1" location="Codebook!A5" display="Exemption/Credit"/>
  </hyperlinks>
  <printOptions gridLines="1"/>
  <pageMargins left="0.5" right="0.5" top="0.25" bottom="0.25" header="0.3" footer="0.3"/>
  <pageSetup paperSize="5"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6"/>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9.85546875" style="4" customWidth="1"/>
    <col min="6" max="7" width="9.5703125" style="4" customWidth="1"/>
    <col min="8" max="8" width="18.85546875" style="4" customWidth="1"/>
    <col min="9" max="9" width="9.140625" style="4" customWidth="1"/>
    <col min="10" max="10" width="15" style="4" customWidth="1"/>
    <col min="11" max="11" width="11.140625" style="4" customWidth="1"/>
    <col min="12" max="12" width="13.5703125" style="4" bestFit="1" customWidth="1"/>
    <col min="13" max="13" width="13.5703125" style="4" customWidth="1"/>
    <col min="14" max="14" width="11.28515625" style="4" customWidth="1"/>
    <col min="15" max="17" width="5.5703125" style="4" customWidth="1"/>
    <col min="18" max="18" width="9.140625" style="4" customWidth="1"/>
    <col min="19" max="19" width="20.42578125" style="2" customWidth="1"/>
    <col min="20" max="21" width="19.140625" style="48" customWidth="1"/>
    <col min="22" max="16384" width="8.85546875" style="1"/>
  </cols>
  <sheetData>
    <row r="1" spans="1:55" s="24" customFormat="1" ht="16.350000000000001" customHeight="1">
      <c r="A1" s="68"/>
      <c r="B1" s="69" t="s">
        <v>29</v>
      </c>
      <c r="C1" s="198" t="s">
        <v>30</v>
      </c>
      <c r="D1" s="199"/>
      <c r="E1" s="190" t="s">
        <v>31</v>
      </c>
      <c r="F1" s="184" t="s">
        <v>32</v>
      </c>
      <c r="G1" s="184" t="s">
        <v>34</v>
      </c>
      <c r="H1" s="188" t="s">
        <v>36</v>
      </c>
      <c r="I1" s="195" t="s">
        <v>37</v>
      </c>
      <c r="J1" s="190" t="s">
        <v>38</v>
      </c>
      <c r="K1" s="184" t="s">
        <v>39</v>
      </c>
      <c r="L1" s="184" t="s">
        <v>40</v>
      </c>
      <c r="M1" s="184" t="s">
        <v>41</v>
      </c>
      <c r="N1" s="196" t="s">
        <v>42</v>
      </c>
      <c r="O1" s="182" t="s">
        <v>43</v>
      </c>
      <c r="P1" s="182"/>
      <c r="Q1" s="183"/>
      <c r="R1" s="184" t="s">
        <v>44</v>
      </c>
      <c r="S1" s="186" t="s">
        <v>45</v>
      </c>
      <c r="T1" s="155"/>
      <c r="U1" s="72"/>
    </row>
    <row r="2" spans="1:55" s="26" customFormat="1" ht="12.6" customHeight="1" thickBot="1">
      <c r="A2" s="71" t="s">
        <v>46</v>
      </c>
      <c r="B2" s="25" t="s">
        <v>47</v>
      </c>
      <c r="C2" s="6" t="s">
        <v>49</v>
      </c>
      <c r="D2" s="56" t="s">
        <v>50</v>
      </c>
      <c r="E2" s="191"/>
      <c r="F2" s="185"/>
      <c r="G2" s="185"/>
      <c r="H2" s="189"/>
      <c r="I2" s="200"/>
      <c r="J2" s="191"/>
      <c r="K2" s="185"/>
      <c r="L2" s="185"/>
      <c r="M2" s="185"/>
      <c r="N2" s="197"/>
      <c r="O2" s="18" t="s">
        <v>57</v>
      </c>
      <c r="P2" s="18" t="s">
        <v>58</v>
      </c>
      <c r="Q2" s="21" t="s">
        <v>59</v>
      </c>
      <c r="R2" s="185"/>
      <c r="S2" s="187"/>
      <c r="T2" s="156" t="s">
        <v>60</v>
      </c>
      <c r="U2" s="73" t="s">
        <v>61</v>
      </c>
    </row>
    <row r="3" spans="1:55" s="75" customFormat="1" ht="11.25" customHeight="1">
      <c r="A3" s="79" t="s">
        <v>62</v>
      </c>
      <c r="B3" s="80" t="s">
        <v>1080</v>
      </c>
      <c r="C3" s="82">
        <v>150000</v>
      </c>
      <c r="D3" s="83" t="s">
        <v>64</v>
      </c>
      <c r="E3" s="78">
        <v>65</v>
      </c>
      <c r="F3" s="84" t="s">
        <v>65</v>
      </c>
      <c r="G3" s="86" t="s">
        <v>88</v>
      </c>
      <c r="H3" s="78" t="s">
        <v>66</v>
      </c>
      <c r="I3" s="88">
        <v>60</v>
      </c>
      <c r="J3" s="78" t="s">
        <v>65</v>
      </c>
      <c r="K3" s="85" t="s">
        <v>67</v>
      </c>
      <c r="L3" s="85" t="s">
        <v>68</v>
      </c>
      <c r="M3" s="85" t="s">
        <v>69</v>
      </c>
      <c r="N3" s="88" t="s">
        <v>69</v>
      </c>
      <c r="O3" s="78" t="s">
        <v>65</v>
      </c>
      <c r="P3" s="85" t="s">
        <v>70</v>
      </c>
      <c r="Q3" s="88" t="s">
        <v>71</v>
      </c>
      <c r="R3" s="89" t="s">
        <v>72</v>
      </c>
      <c r="S3" s="97" t="s">
        <v>73</v>
      </c>
      <c r="T3" s="157" t="s">
        <v>74</v>
      </c>
      <c r="U3" s="159"/>
    </row>
    <row r="4" spans="1:55" s="75" customFormat="1" ht="11.25" customHeight="1">
      <c r="A4" s="79" t="s">
        <v>84</v>
      </c>
      <c r="B4" s="80" t="s">
        <v>535</v>
      </c>
      <c r="C4" s="91">
        <v>1</v>
      </c>
      <c r="D4" s="83" t="s">
        <v>87</v>
      </c>
      <c r="E4" s="78">
        <v>65</v>
      </c>
      <c r="F4" s="92"/>
      <c r="G4" s="86"/>
      <c r="H4" s="78" t="s">
        <v>65</v>
      </c>
      <c r="I4" s="88" t="s">
        <v>65</v>
      </c>
      <c r="J4" s="78" t="s">
        <v>46</v>
      </c>
      <c r="K4" s="85" t="s">
        <v>46</v>
      </c>
      <c r="L4" s="85" t="s">
        <v>68</v>
      </c>
      <c r="M4" s="85" t="s">
        <v>85</v>
      </c>
      <c r="N4" s="88" t="s">
        <v>90</v>
      </c>
      <c r="O4" s="78" t="s">
        <v>65</v>
      </c>
      <c r="P4" s="85" t="s">
        <v>65</v>
      </c>
      <c r="Q4" s="88" t="s">
        <v>65</v>
      </c>
      <c r="R4" s="89" t="s">
        <v>536</v>
      </c>
      <c r="S4" s="97" t="s">
        <v>537</v>
      </c>
      <c r="T4" s="94" t="s">
        <v>550</v>
      </c>
      <c r="U4" s="159"/>
    </row>
    <row r="5" spans="1:55" s="75" customFormat="1" ht="11.25" customHeight="1">
      <c r="A5" s="79" t="s">
        <v>84</v>
      </c>
      <c r="B5" s="80" t="s">
        <v>1081</v>
      </c>
      <c r="C5" s="91">
        <v>1</v>
      </c>
      <c r="D5" s="83" t="s">
        <v>64</v>
      </c>
      <c r="E5" s="78">
        <v>65</v>
      </c>
      <c r="F5" s="84">
        <v>12000</v>
      </c>
      <c r="G5" s="86"/>
      <c r="H5" s="78" t="s">
        <v>65</v>
      </c>
      <c r="I5" s="88" t="s">
        <v>65</v>
      </c>
      <c r="J5" s="78" t="s">
        <v>67</v>
      </c>
      <c r="K5" s="85" t="s">
        <v>67</v>
      </c>
      <c r="L5" s="85" t="s">
        <v>68</v>
      </c>
      <c r="M5" s="85" t="s">
        <v>85</v>
      </c>
      <c r="N5" s="88" t="s">
        <v>90</v>
      </c>
      <c r="O5" s="78" t="s">
        <v>65</v>
      </c>
      <c r="P5" s="85" t="s">
        <v>65</v>
      </c>
      <c r="Q5" s="88" t="s">
        <v>65</v>
      </c>
      <c r="R5" s="89" t="s">
        <v>538</v>
      </c>
      <c r="S5" s="97" t="s">
        <v>539</v>
      </c>
      <c r="T5" s="94" t="s">
        <v>632</v>
      </c>
      <c r="U5" s="158"/>
    </row>
    <row r="6" spans="1:55" ht="11.25" customHeight="1">
      <c r="A6" s="79" t="s">
        <v>84</v>
      </c>
      <c r="B6" s="80" t="s">
        <v>540</v>
      </c>
      <c r="C6" s="82">
        <f>2000/0.1</f>
        <v>20000</v>
      </c>
      <c r="D6" s="83" t="s">
        <v>64</v>
      </c>
      <c r="E6" s="78">
        <v>65</v>
      </c>
      <c r="F6" s="84" t="s">
        <v>65</v>
      </c>
      <c r="G6" s="86"/>
      <c r="H6" s="78" t="s">
        <v>65</v>
      </c>
      <c r="I6" s="88" t="s">
        <v>65</v>
      </c>
      <c r="J6" s="78" t="s">
        <v>92</v>
      </c>
      <c r="K6" s="85" t="s">
        <v>67</v>
      </c>
      <c r="L6" s="85" t="s">
        <v>68</v>
      </c>
      <c r="M6" s="85" t="s">
        <v>85</v>
      </c>
      <c r="N6" s="88" t="s">
        <v>90</v>
      </c>
      <c r="O6" s="78"/>
      <c r="P6" s="85" t="s">
        <v>70</v>
      </c>
      <c r="Q6" s="88" t="s">
        <v>65</v>
      </c>
      <c r="R6" s="89" t="s">
        <v>541</v>
      </c>
      <c r="S6" s="97" t="s">
        <v>542</v>
      </c>
      <c r="T6" s="94" t="s">
        <v>543</v>
      </c>
      <c r="U6" s="159"/>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row>
    <row r="7" spans="1:55" ht="11.25" customHeight="1">
      <c r="A7" s="79" t="s">
        <v>100</v>
      </c>
      <c r="B7" s="80" t="s">
        <v>107</v>
      </c>
      <c r="C7" s="82"/>
      <c r="D7" s="83" t="s">
        <v>106</v>
      </c>
      <c r="E7" s="78">
        <v>65</v>
      </c>
      <c r="F7" s="84">
        <v>45000</v>
      </c>
      <c r="G7" s="86" t="s">
        <v>88</v>
      </c>
      <c r="H7" s="78"/>
      <c r="I7" s="88"/>
      <c r="J7" s="78" t="s">
        <v>108</v>
      </c>
      <c r="K7" s="85" t="s">
        <v>67</v>
      </c>
      <c r="L7" s="85" t="s">
        <v>96</v>
      </c>
      <c r="M7" s="85" t="s">
        <v>109</v>
      </c>
      <c r="N7" s="88" t="s">
        <v>110</v>
      </c>
      <c r="O7" s="78"/>
      <c r="P7" s="85"/>
      <c r="Q7" s="88"/>
      <c r="R7" s="89" t="s">
        <v>111</v>
      </c>
      <c r="S7" s="97"/>
      <c r="T7" s="157" t="s">
        <v>628</v>
      </c>
      <c r="U7" s="159" t="s">
        <v>112</v>
      </c>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row>
    <row r="8" spans="1:55" s="75" customFormat="1" ht="11.25" customHeight="1">
      <c r="A8" s="79" t="s">
        <v>135</v>
      </c>
      <c r="B8" s="80" t="s">
        <v>136</v>
      </c>
      <c r="C8" s="91">
        <v>0.5</v>
      </c>
      <c r="D8" s="83" t="s">
        <v>87</v>
      </c>
      <c r="E8" s="78">
        <v>65</v>
      </c>
      <c r="F8" s="84" t="s">
        <v>65</v>
      </c>
      <c r="G8" s="86" t="s">
        <v>88</v>
      </c>
      <c r="H8" s="78" t="s">
        <v>66</v>
      </c>
      <c r="I8" s="88" t="s">
        <v>137</v>
      </c>
      <c r="J8" s="78" t="s">
        <v>65</v>
      </c>
      <c r="K8" s="85" t="s">
        <v>46</v>
      </c>
      <c r="L8" s="85" t="s">
        <v>68</v>
      </c>
      <c r="M8" s="85" t="s">
        <v>138</v>
      </c>
      <c r="N8" s="88" t="s">
        <v>86</v>
      </c>
      <c r="O8" s="78" t="s">
        <v>65</v>
      </c>
      <c r="P8" s="85" t="s">
        <v>65</v>
      </c>
      <c r="Q8" s="88" t="s">
        <v>65</v>
      </c>
      <c r="R8" s="89" t="s">
        <v>139</v>
      </c>
      <c r="S8" s="97" t="s">
        <v>65</v>
      </c>
      <c r="T8" s="157" t="s">
        <v>140</v>
      </c>
      <c r="U8" s="159" t="s">
        <v>141</v>
      </c>
    </row>
    <row r="9" spans="1:55" s="76" customFormat="1" ht="11.25" customHeight="1">
      <c r="A9" s="79" t="s">
        <v>201</v>
      </c>
      <c r="B9" s="80" t="s">
        <v>215</v>
      </c>
      <c r="C9" s="91">
        <v>0.5</v>
      </c>
      <c r="D9" s="83" t="s">
        <v>115</v>
      </c>
      <c r="E9" s="78">
        <v>65</v>
      </c>
      <c r="F9" s="84">
        <v>133100</v>
      </c>
      <c r="G9" s="86"/>
      <c r="H9" s="78" t="s">
        <v>65</v>
      </c>
      <c r="I9" s="88" t="s">
        <v>65</v>
      </c>
      <c r="J9" s="78" t="s">
        <v>65</v>
      </c>
      <c r="K9" s="85" t="s">
        <v>67</v>
      </c>
      <c r="L9" s="85" t="s">
        <v>96</v>
      </c>
      <c r="M9" s="85" t="s">
        <v>203</v>
      </c>
      <c r="N9" s="88" t="s">
        <v>86</v>
      </c>
      <c r="O9" s="78" t="s">
        <v>65</v>
      </c>
      <c r="P9" s="85" t="s">
        <v>65</v>
      </c>
      <c r="Q9" s="88" t="s">
        <v>65</v>
      </c>
      <c r="R9" s="89" t="s">
        <v>216</v>
      </c>
      <c r="S9" s="97" t="s">
        <v>217</v>
      </c>
      <c r="T9" s="157" t="s">
        <v>607</v>
      </c>
      <c r="U9" s="159"/>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row>
    <row r="10" spans="1:55" s="75" customFormat="1" ht="11.25" customHeight="1">
      <c r="A10" s="79" t="s">
        <v>245</v>
      </c>
      <c r="B10" s="80" t="s">
        <v>246</v>
      </c>
      <c r="C10" s="82">
        <f>4000/0.4</f>
        <v>10000</v>
      </c>
      <c r="D10" s="83" t="s">
        <v>64</v>
      </c>
      <c r="E10" s="78">
        <v>65</v>
      </c>
      <c r="F10" s="84">
        <v>10000</v>
      </c>
      <c r="G10" s="86"/>
      <c r="H10" s="78" t="s">
        <v>65</v>
      </c>
      <c r="I10" s="88" t="s">
        <v>65</v>
      </c>
      <c r="J10" s="78" t="s">
        <v>92</v>
      </c>
      <c r="K10" s="85" t="s">
        <v>67</v>
      </c>
      <c r="L10" s="85" t="s">
        <v>68</v>
      </c>
      <c r="M10" s="85" t="s">
        <v>247</v>
      </c>
      <c r="N10" s="88" t="s">
        <v>90</v>
      </c>
      <c r="O10" s="78" t="s">
        <v>65</v>
      </c>
      <c r="P10" s="85"/>
      <c r="Q10" s="88" t="s">
        <v>65</v>
      </c>
      <c r="R10" s="89" t="s">
        <v>248</v>
      </c>
      <c r="S10" s="97" t="s">
        <v>65</v>
      </c>
      <c r="T10" s="157"/>
      <c r="U10" s="159" t="s">
        <v>1104</v>
      </c>
    </row>
    <row r="11" spans="1:55" s="75" customFormat="1" ht="11.25" customHeight="1">
      <c r="A11" s="79" t="s">
        <v>245</v>
      </c>
      <c r="B11" s="80" t="s">
        <v>1105</v>
      </c>
      <c r="C11" s="82">
        <f>10000/0.4</f>
        <v>25000</v>
      </c>
      <c r="D11" s="83" t="s">
        <v>64</v>
      </c>
      <c r="E11" s="78">
        <v>62</v>
      </c>
      <c r="F11" s="84">
        <v>10000</v>
      </c>
      <c r="G11" s="86"/>
      <c r="H11" s="78" t="s">
        <v>65</v>
      </c>
      <c r="I11" s="88" t="s">
        <v>65</v>
      </c>
      <c r="J11" s="78" t="s">
        <v>108</v>
      </c>
      <c r="K11" s="85" t="s">
        <v>46</v>
      </c>
      <c r="L11" s="85" t="s">
        <v>68</v>
      </c>
      <c r="M11" s="85" t="s">
        <v>247</v>
      </c>
      <c r="N11" s="88" t="s">
        <v>86</v>
      </c>
      <c r="O11" s="78" t="s">
        <v>65</v>
      </c>
      <c r="P11" s="85" t="s">
        <v>70</v>
      </c>
      <c r="Q11" s="88" t="s">
        <v>65</v>
      </c>
      <c r="R11" s="89" t="s">
        <v>255</v>
      </c>
      <c r="S11" s="97"/>
      <c r="T11" s="157"/>
      <c r="U11" s="159" t="s">
        <v>1104</v>
      </c>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row>
    <row r="12" spans="1:55" s="75" customFormat="1" ht="11.25" customHeight="1">
      <c r="A12" s="79" t="s">
        <v>245</v>
      </c>
      <c r="B12" s="80" t="s">
        <v>508</v>
      </c>
      <c r="C12" s="100">
        <v>1</v>
      </c>
      <c r="D12" s="83" t="s">
        <v>87</v>
      </c>
      <c r="E12" s="78">
        <v>65</v>
      </c>
      <c r="F12" s="84"/>
      <c r="G12" s="86"/>
      <c r="H12" s="78"/>
      <c r="I12" s="88"/>
      <c r="J12" s="78" t="s">
        <v>46</v>
      </c>
      <c r="K12" s="85" t="s">
        <v>46</v>
      </c>
      <c r="L12" s="85" t="s">
        <v>68</v>
      </c>
      <c r="M12" s="85" t="s">
        <v>69</v>
      </c>
      <c r="N12" s="88" t="s">
        <v>86</v>
      </c>
      <c r="O12" s="78"/>
      <c r="P12" s="85"/>
      <c r="Q12" s="88"/>
      <c r="R12" s="89" t="s">
        <v>509</v>
      </c>
      <c r="S12" s="97"/>
      <c r="T12" s="157"/>
      <c r="U12" s="159" t="s">
        <v>510</v>
      </c>
    </row>
    <row r="13" spans="1:55" s="75" customFormat="1" ht="11.25" customHeight="1">
      <c r="A13" s="79" t="s">
        <v>289</v>
      </c>
      <c r="B13" s="80" t="s">
        <v>298</v>
      </c>
      <c r="C13" s="82">
        <f>5000/(1/3)</f>
        <v>15000</v>
      </c>
      <c r="D13" s="83" t="s">
        <v>64</v>
      </c>
      <c r="E13" s="78">
        <v>65</v>
      </c>
      <c r="F13" s="84" t="s">
        <v>65</v>
      </c>
      <c r="G13" s="86"/>
      <c r="H13" s="78" t="s">
        <v>65</v>
      </c>
      <c r="I13" s="88" t="s">
        <v>65</v>
      </c>
      <c r="J13" s="78" t="s">
        <v>65</v>
      </c>
      <c r="K13" s="85" t="s">
        <v>67</v>
      </c>
      <c r="L13" s="85" t="s">
        <v>68</v>
      </c>
      <c r="M13" s="85" t="s">
        <v>69</v>
      </c>
      <c r="N13" s="88" t="s">
        <v>69</v>
      </c>
      <c r="O13" s="90"/>
      <c r="P13" s="85" t="s">
        <v>65</v>
      </c>
      <c r="Q13" s="88" t="s">
        <v>65</v>
      </c>
      <c r="R13" s="89" t="s">
        <v>299</v>
      </c>
      <c r="S13" s="97" t="s">
        <v>65</v>
      </c>
      <c r="T13" s="157" t="s">
        <v>300</v>
      </c>
      <c r="U13" s="159"/>
    </row>
    <row r="14" spans="1:55" s="75" customFormat="1" ht="11.25" customHeight="1">
      <c r="A14" s="79" t="s">
        <v>322</v>
      </c>
      <c r="B14" s="80" t="s">
        <v>330</v>
      </c>
      <c r="C14" s="82">
        <v>12480</v>
      </c>
      <c r="D14" s="83" t="s">
        <v>64</v>
      </c>
      <c r="E14" s="78">
        <v>65</v>
      </c>
      <c r="F14" s="84">
        <v>25000</v>
      </c>
      <c r="G14" s="86" t="s">
        <v>88</v>
      </c>
      <c r="H14" s="78" t="s">
        <v>66</v>
      </c>
      <c r="I14" s="88">
        <v>60</v>
      </c>
      <c r="J14" s="78" t="s">
        <v>65</v>
      </c>
      <c r="K14" s="85" t="s">
        <v>67</v>
      </c>
      <c r="L14" s="85" t="s">
        <v>68</v>
      </c>
      <c r="M14" s="85" t="s">
        <v>314</v>
      </c>
      <c r="N14" s="88" t="s">
        <v>90</v>
      </c>
      <c r="O14" s="78" t="s">
        <v>65</v>
      </c>
      <c r="P14" s="85" t="s">
        <v>65</v>
      </c>
      <c r="Q14" s="88" t="s">
        <v>65</v>
      </c>
      <c r="R14" s="89" t="s">
        <v>331</v>
      </c>
      <c r="S14" s="97" t="s">
        <v>332</v>
      </c>
      <c r="T14" s="94" t="s">
        <v>333</v>
      </c>
      <c r="U14" s="159" t="s">
        <v>334</v>
      </c>
    </row>
    <row r="15" spans="1:55" s="76" customFormat="1" ht="11.25" customHeight="1">
      <c r="A15" s="79" t="s">
        <v>322</v>
      </c>
      <c r="B15" s="80" t="s">
        <v>349</v>
      </c>
      <c r="C15" s="89" t="s">
        <v>65</v>
      </c>
      <c r="D15" s="83" t="s">
        <v>106</v>
      </c>
      <c r="E15" s="78">
        <v>65</v>
      </c>
      <c r="F15" s="84">
        <v>40000</v>
      </c>
      <c r="G15" s="86" t="s">
        <v>88</v>
      </c>
      <c r="H15" s="78" t="s">
        <v>65</v>
      </c>
      <c r="I15" s="88" t="s">
        <v>65</v>
      </c>
      <c r="J15" s="78" t="s">
        <v>65</v>
      </c>
      <c r="K15" s="85" t="s">
        <v>67</v>
      </c>
      <c r="L15" s="85" t="s">
        <v>96</v>
      </c>
      <c r="M15" s="85" t="s">
        <v>314</v>
      </c>
      <c r="N15" s="88" t="s">
        <v>90</v>
      </c>
      <c r="O15" s="78" t="s">
        <v>65</v>
      </c>
      <c r="P15" s="85" t="s">
        <v>65</v>
      </c>
      <c r="Q15" s="88" t="s">
        <v>65</v>
      </c>
      <c r="R15" s="89" t="s">
        <v>350</v>
      </c>
      <c r="S15" s="97" t="s">
        <v>65</v>
      </c>
      <c r="T15" s="157" t="s">
        <v>351</v>
      </c>
      <c r="U15" s="159" t="s">
        <v>1108</v>
      </c>
    </row>
    <row r="16" spans="1:55" s="75" customFormat="1" ht="11.25" customHeight="1">
      <c r="A16" s="79" t="s">
        <v>352</v>
      </c>
      <c r="B16" s="80" t="s">
        <v>355</v>
      </c>
      <c r="C16" s="91">
        <v>0.75</v>
      </c>
      <c r="D16" s="83" t="s">
        <v>115</v>
      </c>
      <c r="E16" s="78">
        <v>65</v>
      </c>
      <c r="F16" s="84">
        <v>19800</v>
      </c>
      <c r="G16" s="86"/>
      <c r="H16" s="78" t="s">
        <v>65</v>
      </c>
      <c r="I16" s="88" t="s">
        <v>65</v>
      </c>
      <c r="J16" s="78" t="s">
        <v>65</v>
      </c>
      <c r="K16" s="85" t="s">
        <v>46</v>
      </c>
      <c r="L16" s="85" t="s">
        <v>220</v>
      </c>
      <c r="M16" s="85" t="s">
        <v>356</v>
      </c>
      <c r="N16" s="88" t="s">
        <v>90</v>
      </c>
      <c r="O16" s="78" t="s">
        <v>65</v>
      </c>
      <c r="P16" s="85" t="s">
        <v>65</v>
      </c>
      <c r="Q16" s="88" t="s">
        <v>65</v>
      </c>
      <c r="R16" s="89" t="s">
        <v>357</v>
      </c>
      <c r="S16" s="97" t="s">
        <v>358</v>
      </c>
      <c r="T16" s="157"/>
      <c r="U16" s="159"/>
    </row>
    <row r="17" spans="1:55" s="76" customFormat="1" ht="11.25" customHeight="1">
      <c r="A17" s="79" t="s">
        <v>372</v>
      </c>
      <c r="B17" s="80" t="s">
        <v>373</v>
      </c>
      <c r="C17" s="82">
        <v>175</v>
      </c>
      <c r="D17" s="83" t="s">
        <v>95</v>
      </c>
      <c r="E17" s="78">
        <v>70</v>
      </c>
      <c r="F17" s="84"/>
      <c r="G17" s="86" t="s">
        <v>88</v>
      </c>
      <c r="H17" s="78" t="s">
        <v>65</v>
      </c>
      <c r="I17" s="88" t="s">
        <v>65</v>
      </c>
      <c r="J17" s="78" t="s">
        <v>65</v>
      </c>
      <c r="K17" s="85" t="s">
        <v>116</v>
      </c>
      <c r="L17" s="85" t="s">
        <v>96</v>
      </c>
      <c r="M17" s="105" t="s">
        <v>374</v>
      </c>
      <c r="N17" s="88" t="s">
        <v>90</v>
      </c>
      <c r="O17" s="78" t="s">
        <v>65</v>
      </c>
      <c r="P17" s="85" t="s">
        <v>70</v>
      </c>
      <c r="Q17" s="88" t="s">
        <v>70</v>
      </c>
      <c r="R17" s="89" t="s">
        <v>375</v>
      </c>
      <c r="S17" s="97" t="s">
        <v>376</v>
      </c>
      <c r="T17" s="157" t="s">
        <v>377</v>
      </c>
      <c r="U17" s="159" t="s">
        <v>378</v>
      </c>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76" customFormat="1" ht="11.25" customHeight="1">
      <c r="A18" s="79" t="s">
        <v>372</v>
      </c>
      <c r="B18" s="80" t="s">
        <v>398</v>
      </c>
      <c r="C18" s="82">
        <v>500</v>
      </c>
      <c r="D18" s="83" t="s">
        <v>95</v>
      </c>
      <c r="E18" s="78">
        <v>70</v>
      </c>
      <c r="F18" s="84">
        <v>7000</v>
      </c>
      <c r="G18" s="86" t="s">
        <v>88</v>
      </c>
      <c r="H18" s="78" t="s">
        <v>66</v>
      </c>
      <c r="I18" s="88" t="s">
        <v>65</v>
      </c>
      <c r="J18" s="78" t="s">
        <v>65</v>
      </c>
      <c r="K18" s="85" t="s">
        <v>116</v>
      </c>
      <c r="L18" s="85" t="s">
        <v>96</v>
      </c>
      <c r="M18" s="105" t="s">
        <v>374</v>
      </c>
      <c r="N18" s="88" t="s">
        <v>90</v>
      </c>
      <c r="O18" s="78" t="s">
        <v>65</v>
      </c>
      <c r="P18" s="85" t="s">
        <v>70</v>
      </c>
      <c r="Q18" s="88" t="s">
        <v>70</v>
      </c>
      <c r="R18" s="89" t="s">
        <v>399</v>
      </c>
      <c r="S18" s="97" t="s">
        <v>400</v>
      </c>
      <c r="T18" s="157" t="s">
        <v>401</v>
      </c>
      <c r="U18" s="159" t="s">
        <v>1109</v>
      </c>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76" customFormat="1" ht="11.25" customHeight="1">
      <c r="A19" s="79" t="s">
        <v>441</v>
      </c>
      <c r="B19" s="80" t="s">
        <v>699</v>
      </c>
      <c r="C19" s="82">
        <f>7500/0.1</f>
        <v>75000</v>
      </c>
      <c r="D19" s="83" t="s">
        <v>64</v>
      </c>
      <c r="E19" s="78">
        <v>65</v>
      </c>
      <c r="F19" s="84" t="s">
        <v>65</v>
      </c>
      <c r="G19" s="86"/>
      <c r="H19" s="78" t="s">
        <v>66</v>
      </c>
      <c r="I19" s="88" t="s">
        <v>65</v>
      </c>
      <c r="J19" s="78" t="s">
        <v>65</v>
      </c>
      <c r="K19" s="85" t="s">
        <v>116</v>
      </c>
      <c r="L19" s="85" t="s">
        <v>68</v>
      </c>
      <c r="M19" s="85" t="s">
        <v>247</v>
      </c>
      <c r="N19" s="88" t="s">
        <v>90</v>
      </c>
      <c r="O19" s="78" t="s">
        <v>65</v>
      </c>
      <c r="P19" s="85" t="s">
        <v>65</v>
      </c>
      <c r="Q19" s="88" t="s">
        <v>65</v>
      </c>
      <c r="R19" s="89" t="s">
        <v>700</v>
      </c>
      <c r="S19" s="153" t="s">
        <v>701</v>
      </c>
      <c r="T19" s="157" t="s">
        <v>702</v>
      </c>
      <c r="U19" s="159"/>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76" customFormat="1" ht="11.1" customHeight="1">
      <c r="A20" s="79" t="s">
        <v>442</v>
      </c>
      <c r="B20" s="80" t="s">
        <v>708</v>
      </c>
      <c r="C20" s="91">
        <v>0.5</v>
      </c>
      <c r="D20" s="83" t="s">
        <v>87</v>
      </c>
      <c r="E20" s="78">
        <v>65</v>
      </c>
      <c r="F20" s="84">
        <v>30200</v>
      </c>
      <c r="G20" s="86"/>
      <c r="H20" s="78" t="s">
        <v>65</v>
      </c>
      <c r="I20" s="88" t="s">
        <v>65</v>
      </c>
      <c r="J20" s="78" t="s">
        <v>65</v>
      </c>
      <c r="K20" s="85" t="s">
        <v>67</v>
      </c>
      <c r="L20" s="85" t="s">
        <v>68</v>
      </c>
      <c r="M20" s="85" t="s">
        <v>658</v>
      </c>
      <c r="N20" s="88" t="s">
        <v>86</v>
      </c>
      <c r="O20" s="78" t="s">
        <v>65</v>
      </c>
      <c r="P20" s="85" t="s">
        <v>65</v>
      </c>
      <c r="Q20" s="88" t="s">
        <v>65</v>
      </c>
      <c r="R20" s="89" t="s">
        <v>709</v>
      </c>
      <c r="S20" s="153" t="s">
        <v>710</v>
      </c>
      <c r="T20" s="157" t="s">
        <v>1113</v>
      </c>
      <c r="U20" s="159" t="s">
        <v>711</v>
      </c>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75" customFormat="1" ht="11.25" customHeight="1">
      <c r="A21" s="79" t="s">
        <v>444</v>
      </c>
      <c r="B21" s="80" t="s">
        <v>753</v>
      </c>
      <c r="C21" s="82">
        <v>5000</v>
      </c>
      <c r="D21" s="83" t="s">
        <v>64</v>
      </c>
      <c r="E21" s="78">
        <v>65</v>
      </c>
      <c r="F21" s="84">
        <v>20400</v>
      </c>
      <c r="G21" s="86" t="s">
        <v>88</v>
      </c>
      <c r="H21" s="78" t="s">
        <v>65</v>
      </c>
      <c r="I21" s="88" t="s">
        <v>65</v>
      </c>
      <c r="J21" s="78" t="s">
        <v>65</v>
      </c>
      <c r="K21" s="85" t="s">
        <v>67</v>
      </c>
      <c r="L21" s="85" t="s">
        <v>68</v>
      </c>
      <c r="M21" s="85" t="s">
        <v>746</v>
      </c>
      <c r="N21" s="88" t="s">
        <v>86</v>
      </c>
      <c r="O21" s="78"/>
      <c r="P21" s="85" t="s">
        <v>70</v>
      </c>
      <c r="Q21" s="88" t="s">
        <v>70</v>
      </c>
      <c r="R21" s="89" t="s">
        <v>752</v>
      </c>
      <c r="S21" s="153" t="s">
        <v>751</v>
      </c>
      <c r="T21" s="157"/>
      <c r="U21" s="159" t="s">
        <v>754</v>
      </c>
    </row>
    <row r="22" spans="1:55" s="75" customFormat="1" ht="11.25" customHeight="1">
      <c r="A22" s="79" t="s">
        <v>765</v>
      </c>
      <c r="B22" s="80" t="s">
        <v>768</v>
      </c>
      <c r="C22" s="89">
        <v>250</v>
      </c>
      <c r="D22" s="110" t="s">
        <v>95</v>
      </c>
      <c r="E22" s="78">
        <v>65</v>
      </c>
      <c r="F22" s="84">
        <v>10000</v>
      </c>
      <c r="G22" s="88"/>
      <c r="H22" s="78" t="s">
        <v>66</v>
      </c>
      <c r="I22" s="88">
        <v>55</v>
      </c>
      <c r="J22" s="78"/>
      <c r="K22" s="85" t="s">
        <v>67</v>
      </c>
      <c r="L22" s="85" t="s">
        <v>96</v>
      </c>
      <c r="M22" s="85" t="s">
        <v>769</v>
      </c>
      <c r="N22" s="88" t="s">
        <v>90</v>
      </c>
      <c r="O22" s="78"/>
      <c r="P22" s="85"/>
      <c r="Q22" s="88"/>
      <c r="R22" s="78" t="s">
        <v>770</v>
      </c>
      <c r="S22" s="153" t="s">
        <v>771</v>
      </c>
      <c r="T22" s="157" t="s">
        <v>772</v>
      </c>
      <c r="U22" s="159"/>
    </row>
    <row r="23" spans="1:55" s="75" customFormat="1" ht="11.25" customHeight="1">
      <c r="A23" s="79" t="s">
        <v>765</v>
      </c>
      <c r="B23" s="80" t="s">
        <v>774</v>
      </c>
      <c r="C23" s="89"/>
      <c r="D23" s="110" t="s">
        <v>106</v>
      </c>
      <c r="E23" s="78">
        <v>65</v>
      </c>
      <c r="F23" s="84">
        <v>70000</v>
      </c>
      <c r="G23" s="88" t="s">
        <v>88</v>
      </c>
      <c r="H23" s="78"/>
      <c r="I23" s="88"/>
      <c r="J23" s="78"/>
      <c r="K23" s="85" t="s">
        <v>46</v>
      </c>
      <c r="L23" s="85" t="s">
        <v>143</v>
      </c>
      <c r="M23" s="85" t="s">
        <v>775</v>
      </c>
      <c r="N23" s="88" t="s">
        <v>90</v>
      </c>
      <c r="O23" s="78"/>
      <c r="P23" s="85"/>
      <c r="Q23" s="88"/>
      <c r="R23" s="78" t="s">
        <v>776</v>
      </c>
      <c r="S23" s="153" t="s">
        <v>777</v>
      </c>
      <c r="T23" s="157" t="s">
        <v>778</v>
      </c>
      <c r="U23" s="159" t="s">
        <v>779</v>
      </c>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row>
    <row r="24" spans="1:55" s="75" customFormat="1" ht="11.25" customHeight="1">
      <c r="A24" s="79" t="s">
        <v>447</v>
      </c>
      <c r="B24" s="80" t="s">
        <v>819</v>
      </c>
      <c r="C24" s="82">
        <v>65500</v>
      </c>
      <c r="D24" s="104" t="s">
        <v>64</v>
      </c>
      <c r="E24" s="78">
        <v>65</v>
      </c>
      <c r="F24" s="84">
        <v>86300</v>
      </c>
      <c r="G24" s="86"/>
      <c r="H24" s="78" t="s">
        <v>66</v>
      </c>
      <c r="I24" s="88">
        <v>62</v>
      </c>
      <c r="J24" s="78" t="s">
        <v>108</v>
      </c>
      <c r="K24" s="85" t="s">
        <v>46</v>
      </c>
      <c r="L24" s="85" t="s">
        <v>68</v>
      </c>
      <c r="M24" s="85" t="s">
        <v>117</v>
      </c>
      <c r="N24" s="88" t="s">
        <v>86</v>
      </c>
      <c r="O24" s="78" t="s">
        <v>65</v>
      </c>
      <c r="P24" s="85" t="s">
        <v>65</v>
      </c>
      <c r="Q24" s="88" t="s">
        <v>65</v>
      </c>
      <c r="R24" s="89" t="s">
        <v>817</v>
      </c>
      <c r="S24" s="153" t="s">
        <v>816</v>
      </c>
      <c r="T24" s="157" t="s">
        <v>818</v>
      </c>
      <c r="U24" s="159"/>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row>
    <row r="25" spans="1:55" s="75" customFormat="1" ht="11.25" customHeight="1">
      <c r="A25" s="79" t="s">
        <v>448</v>
      </c>
      <c r="B25" s="80" t="s">
        <v>847</v>
      </c>
      <c r="C25" s="82">
        <v>25000</v>
      </c>
      <c r="D25" s="83" t="s">
        <v>64</v>
      </c>
      <c r="E25" s="78">
        <v>65</v>
      </c>
      <c r="F25" s="84">
        <v>32200</v>
      </c>
      <c r="G25" s="86"/>
      <c r="H25" s="78" t="s">
        <v>66</v>
      </c>
      <c r="I25" s="88">
        <v>59</v>
      </c>
      <c r="J25" s="78" t="s">
        <v>65</v>
      </c>
      <c r="K25" s="85" t="s">
        <v>46</v>
      </c>
      <c r="L25" s="85" t="s">
        <v>68</v>
      </c>
      <c r="M25" s="85" t="s">
        <v>314</v>
      </c>
      <c r="N25" s="88" t="s">
        <v>86</v>
      </c>
      <c r="O25" s="78" t="s">
        <v>65</v>
      </c>
      <c r="P25" s="85" t="s">
        <v>65</v>
      </c>
      <c r="Q25" s="88" t="s">
        <v>65</v>
      </c>
      <c r="R25" s="89" t="s">
        <v>848</v>
      </c>
      <c r="S25" s="153" t="s">
        <v>849</v>
      </c>
      <c r="T25" s="157"/>
      <c r="U25" s="159" t="s">
        <v>1073</v>
      </c>
    </row>
    <row r="26" spans="1:55" s="75" customFormat="1" ht="11.25" customHeight="1">
      <c r="A26" s="79" t="s">
        <v>450</v>
      </c>
      <c r="B26" s="80" t="s">
        <v>917</v>
      </c>
      <c r="C26" s="82">
        <v>50000</v>
      </c>
      <c r="D26" s="83" t="s">
        <v>64</v>
      </c>
      <c r="E26" s="78">
        <v>65</v>
      </c>
      <c r="F26" s="84" t="s">
        <v>65</v>
      </c>
      <c r="G26" s="86"/>
      <c r="H26" s="78" t="s">
        <v>66</v>
      </c>
      <c r="I26" s="88"/>
      <c r="J26" s="78" t="s">
        <v>65</v>
      </c>
      <c r="K26" s="85" t="s">
        <v>46</v>
      </c>
      <c r="L26" s="85" t="s">
        <v>68</v>
      </c>
      <c r="M26" s="85" t="s">
        <v>663</v>
      </c>
      <c r="N26" s="88" t="s">
        <v>86</v>
      </c>
      <c r="O26" s="78" t="s">
        <v>65</v>
      </c>
      <c r="P26" s="85" t="s">
        <v>65</v>
      </c>
      <c r="Q26" s="88" t="s">
        <v>65</v>
      </c>
      <c r="R26" s="89" t="s">
        <v>918</v>
      </c>
      <c r="S26" s="153" t="s">
        <v>919</v>
      </c>
      <c r="T26" s="157"/>
      <c r="U26" s="159"/>
    </row>
    <row r="27" spans="1:55" s="75" customFormat="1" ht="11.25" customHeight="1">
      <c r="A27" s="79" t="s">
        <v>451</v>
      </c>
      <c r="B27" s="80" t="s">
        <v>930</v>
      </c>
      <c r="C27" s="82">
        <v>27600</v>
      </c>
      <c r="D27" s="83" t="s">
        <v>64</v>
      </c>
      <c r="E27" s="78">
        <v>65</v>
      </c>
      <c r="F27" s="84">
        <v>29270</v>
      </c>
      <c r="G27" s="86"/>
      <c r="H27" s="78" t="s">
        <v>65</v>
      </c>
      <c r="I27" s="88" t="s">
        <v>2</v>
      </c>
      <c r="J27" s="78" t="s">
        <v>65</v>
      </c>
      <c r="K27" s="85" t="s">
        <v>46</v>
      </c>
      <c r="L27" s="85" t="s">
        <v>143</v>
      </c>
      <c r="M27" s="85" t="s">
        <v>106</v>
      </c>
      <c r="N27" s="88" t="s">
        <v>90</v>
      </c>
      <c r="O27" s="78" t="s">
        <v>65</v>
      </c>
      <c r="P27" s="85" t="s">
        <v>70</v>
      </c>
      <c r="Q27" s="88" t="s">
        <v>65</v>
      </c>
      <c r="R27" s="89" t="s">
        <v>931</v>
      </c>
      <c r="S27" s="153" t="s">
        <v>932</v>
      </c>
      <c r="T27" s="157" t="s">
        <v>933</v>
      </c>
      <c r="U27" s="159"/>
    </row>
    <row r="28" spans="1:55" s="75" customFormat="1" ht="11.25" customHeight="1">
      <c r="A28" s="79" t="s">
        <v>452</v>
      </c>
      <c r="B28" s="80" t="s">
        <v>942</v>
      </c>
      <c r="C28" s="82">
        <v>35000</v>
      </c>
      <c r="D28" s="83" t="s">
        <v>64</v>
      </c>
      <c r="E28" s="78">
        <v>65</v>
      </c>
      <c r="F28" s="84" t="s">
        <v>65</v>
      </c>
      <c r="G28" s="86"/>
      <c r="H28" s="78" t="s">
        <v>66</v>
      </c>
      <c r="I28" s="88">
        <v>55</v>
      </c>
      <c r="J28" s="78" t="s">
        <v>108</v>
      </c>
      <c r="K28" s="85" t="s">
        <v>67</v>
      </c>
      <c r="L28" s="85" t="s">
        <v>68</v>
      </c>
      <c r="M28" s="85" t="s">
        <v>939</v>
      </c>
      <c r="N28" s="88" t="s">
        <v>86</v>
      </c>
      <c r="O28" s="78" t="s">
        <v>65</v>
      </c>
      <c r="P28" s="85" t="s">
        <v>65</v>
      </c>
      <c r="Q28" s="88" t="s">
        <v>65</v>
      </c>
      <c r="R28" s="89" t="s">
        <v>943</v>
      </c>
      <c r="S28" s="153" t="s">
        <v>944</v>
      </c>
      <c r="T28" s="157" t="s">
        <v>945</v>
      </c>
      <c r="U28" s="159"/>
    </row>
    <row r="29" spans="1:55" s="75" customFormat="1" ht="11.25" customHeight="1">
      <c r="A29" s="79" t="s">
        <v>453</v>
      </c>
      <c r="B29" s="80" t="s">
        <v>996</v>
      </c>
      <c r="C29" s="91">
        <v>0.2</v>
      </c>
      <c r="D29" s="83" t="s">
        <v>87</v>
      </c>
      <c r="E29" s="78">
        <v>66</v>
      </c>
      <c r="F29" s="84">
        <v>33530</v>
      </c>
      <c r="G29" s="86" t="s">
        <v>88</v>
      </c>
      <c r="H29" s="78" t="s">
        <v>66</v>
      </c>
      <c r="I29" s="88"/>
      <c r="J29" s="78" t="s">
        <v>65</v>
      </c>
      <c r="K29" s="85" t="s">
        <v>67</v>
      </c>
      <c r="L29" s="85" t="s">
        <v>96</v>
      </c>
      <c r="M29" s="85" t="s">
        <v>106</v>
      </c>
      <c r="N29" s="88" t="s">
        <v>106</v>
      </c>
      <c r="O29" s="78" t="s">
        <v>65</v>
      </c>
      <c r="P29" s="85" t="s">
        <v>65</v>
      </c>
      <c r="Q29" s="88" t="s">
        <v>65</v>
      </c>
      <c r="R29" s="89" t="s">
        <v>997</v>
      </c>
      <c r="S29" s="153" t="s">
        <v>65</v>
      </c>
      <c r="T29" s="157" t="s">
        <v>998</v>
      </c>
      <c r="U29" s="159"/>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row>
    <row r="30" spans="1:55" s="75" customFormat="1" ht="11.25" customHeight="1">
      <c r="A30" s="79" t="s">
        <v>457</v>
      </c>
      <c r="B30" s="80" t="s">
        <v>1041</v>
      </c>
      <c r="C30" s="82">
        <f>20000/0.6</f>
        <v>33333.333333333336</v>
      </c>
      <c r="D30" s="83" t="s">
        <v>64</v>
      </c>
      <c r="E30" s="78">
        <v>65</v>
      </c>
      <c r="F30" s="84" t="s">
        <v>65</v>
      </c>
      <c r="G30" s="86" t="s">
        <v>88</v>
      </c>
      <c r="H30" s="78" t="s">
        <v>65</v>
      </c>
      <c r="I30" s="88" t="s">
        <v>65</v>
      </c>
      <c r="J30" s="78" t="s">
        <v>65</v>
      </c>
      <c r="K30" s="85" t="s">
        <v>67</v>
      </c>
      <c r="L30" s="85" t="s">
        <v>68</v>
      </c>
      <c r="M30" s="85" t="s">
        <v>1042</v>
      </c>
      <c r="N30" s="88" t="s">
        <v>86</v>
      </c>
      <c r="O30" s="78" t="s">
        <v>65</v>
      </c>
      <c r="P30" s="85" t="s">
        <v>65</v>
      </c>
      <c r="Q30" s="88" t="s">
        <v>65</v>
      </c>
      <c r="R30" s="89" t="s">
        <v>1043</v>
      </c>
      <c r="S30" s="153" t="s">
        <v>1044</v>
      </c>
      <c r="T30" s="157"/>
      <c r="U30" s="159" t="s">
        <v>1045</v>
      </c>
    </row>
    <row r="31" spans="1:55" s="75" customFormat="1" ht="11.25" customHeight="1">
      <c r="A31" s="79" t="s">
        <v>457</v>
      </c>
      <c r="B31" s="80" t="s">
        <v>1049</v>
      </c>
      <c r="C31" s="82">
        <f>20000/0.6</f>
        <v>33333.333333333336</v>
      </c>
      <c r="D31" s="83" t="s">
        <v>64</v>
      </c>
      <c r="E31" s="78">
        <v>65</v>
      </c>
      <c r="F31" s="84">
        <v>24690</v>
      </c>
      <c r="G31" s="86"/>
      <c r="H31" s="78" t="s">
        <v>65</v>
      </c>
      <c r="I31" s="88" t="s">
        <v>65</v>
      </c>
      <c r="J31" s="78" t="s">
        <v>65</v>
      </c>
      <c r="K31" s="85" t="s">
        <v>46</v>
      </c>
      <c r="L31" s="85" t="s">
        <v>220</v>
      </c>
      <c r="M31" s="85" t="s">
        <v>514</v>
      </c>
      <c r="N31" s="88" t="s">
        <v>1050</v>
      </c>
      <c r="O31" s="78" t="s">
        <v>65</v>
      </c>
      <c r="P31" s="85" t="s">
        <v>65</v>
      </c>
      <c r="Q31" s="88" t="s">
        <v>65</v>
      </c>
      <c r="R31" s="89" t="s">
        <v>1051</v>
      </c>
      <c r="S31" s="153" t="s">
        <v>1052</v>
      </c>
      <c r="T31" s="157"/>
      <c r="U31" s="159" t="s">
        <v>1053</v>
      </c>
    </row>
    <row r="32" spans="1:55" s="75" customFormat="1" ht="11.1" customHeight="1">
      <c r="A32" s="79"/>
      <c r="B32" s="117" t="s">
        <v>1093</v>
      </c>
      <c r="C32" s="91"/>
      <c r="D32" s="83"/>
      <c r="E32" s="78"/>
      <c r="F32" s="84"/>
      <c r="G32" s="86"/>
      <c r="H32" s="78"/>
      <c r="I32" s="88"/>
      <c r="J32" s="78"/>
      <c r="K32" s="85"/>
      <c r="L32" s="85"/>
      <c r="M32" s="85"/>
      <c r="N32" s="88"/>
      <c r="O32" s="78"/>
      <c r="P32" s="85"/>
      <c r="Q32" s="88"/>
      <c r="R32" s="89"/>
      <c r="S32" s="153"/>
      <c r="T32" s="157"/>
      <c r="U32" s="158"/>
    </row>
    <row r="33" spans="1:55" s="76" customFormat="1" ht="11.25" customHeight="1">
      <c r="A33" s="79" t="s">
        <v>152</v>
      </c>
      <c r="B33" s="80" t="s">
        <v>189</v>
      </c>
      <c r="C33" s="82"/>
      <c r="D33" s="83" t="s">
        <v>69</v>
      </c>
      <c r="E33" s="78">
        <v>65</v>
      </c>
      <c r="F33" s="84" t="s">
        <v>69</v>
      </c>
      <c r="G33" s="86"/>
      <c r="H33" s="78"/>
      <c r="I33" s="88"/>
      <c r="J33" s="78"/>
      <c r="K33" s="85" t="s">
        <v>46</v>
      </c>
      <c r="L33" s="85" t="s">
        <v>69</v>
      </c>
      <c r="M33" s="85" t="s">
        <v>190</v>
      </c>
      <c r="N33" s="88" t="s">
        <v>155</v>
      </c>
      <c r="O33" s="78" t="s">
        <v>66</v>
      </c>
      <c r="P33" s="85" t="s">
        <v>71</v>
      </c>
      <c r="Q33" s="88" t="s">
        <v>71</v>
      </c>
      <c r="R33" s="89" t="s">
        <v>191</v>
      </c>
      <c r="S33" s="97"/>
      <c r="T33" s="157" t="s">
        <v>630</v>
      </c>
      <c r="U33" s="158" t="s">
        <v>629</v>
      </c>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row>
    <row r="34" spans="1:55" s="75" customFormat="1" ht="11.25" customHeight="1">
      <c r="A34" s="79" t="s">
        <v>224</v>
      </c>
      <c r="B34" s="80" t="s">
        <v>225</v>
      </c>
      <c r="C34" s="113"/>
      <c r="D34" s="83" t="s">
        <v>69</v>
      </c>
      <c r="E34" s="78">
        <v>65</v>
      </c>
      <c r="F34" s="84">
        <v>6000</v>
      </c>
      <c r="G34" s="86" t="s">
        <v>88</v>
      </c>
      <c r="H34" s="78" t="s">
        <v>65</v>
      </c>
      <c r="I34" s="88" t="s">
        <v>65</v>
      </c>
      <c r="J34" s="78" t="s">
        <v>226</v>
      </c>
      <c r="K34" s="85" t="s">
        <v>67</v>
      </c>
      <c r="L34" s="85" t="s">
        <v>68</v>
      </c>
      <c r="M34" s="85" t="s">
        <v>69</v>
      </c>
      <c r="N34" s="88" t="s">
        <v>69</v>
      </c>
      <c r="O34" s="78" t="s">
        <v>66</v>
      </c>
      <c r="P34" s="85" t="s">
        <v>71</v>
      </c>
      <c r="Q34" s="88" t="s">
        <v>65</v>
      </c>
      <c r="R34" s="89" t="s">
        <v>227</v>
      </c>
      <c r="S34" s="97" t="s">
        <v>65</v>
      </c>
      <c r="T34" s="157" t="s">
        <v>228</v>
      </c>
      <c r="U34" s="158" t="s">
        <v>229</v>
      </c>
    </row>
    <row r="35" spans="1:55" s="75" customFormat="1" ht="11.25" customHeight="1">
      <c r="A35" s="79" t="s">
        <v>224</v>
      </c>
      <c r="B35" s="80" t="s">
        <v>608</v>
      </c>
      <c r="C35" s="89" t="s">
        <v>65</v>
      </c>
      <c r="D35" s="83" t="s">
        <v>69</v>
      </c>
      <c r="E35" s="78">
        <v>65</v>
      </c>
      <c r="F35" s="84" t="s">
        <v>65</v>
      </c>
      <c r="G35" s="86"/>
      <c r="H35" s="78" t="s">
        <v>65</v>
      </c>
      <c r="I35" s="88" t="s">
        <v>65</v>
      </c>
      <c r="J35" s="78" t="s">
        <v>230</v>
      </c>
      <c r="K35" s="85" t="s">
        <v>67</v>
      </c>
      <c r="L35" s="85" t="s">
        <v>68</v>
      </c>
      <c r="M35" s="85" t="s">
        <v>69</v>
      </c>
      <c r="N35" s="88" t="s">
        <v>69</v>
      </c>
      <c r="O35" s="78" t="s">
        <v>66</v>
      </c>
      <c r="P35" s="85" t="s">
        <v>71</v>
      </c>
      <c r="Q35" s="88" t="s">
        <v>71</v>
      </c>
      <c r="R35" s="89" t="s">
        <v>231</v>
      </c>
      <c r="S35" s="97" t="s">
        <v>65</v>
      </c>
      <c r="T35" s="157"/>
      <c r="U35" s="158" t="s">
        <v>232</v>
      </c>
    </row>
    <row r="36" spans="1:55" s="75" customFormat="1" ht="11.25" customHeight="1">
      <c r="A36" s="79" t="s">
        <v>224</v>
      </c>
      <c r="B36" s="80" t="s">
        <v>233</v>
      </c>
      <c r="C36" s="91">
        <v>0.5</v>
      </c>
      <c r="D36" s="83" t="s">
        <v>115</v>
      </c>
      <c r="E36" s="78">
        <v>65</v>
      </c>
      <c r="F36" s="84" t="s">
        <v>65</v>
      </c>
      <c r="G36" s="86"/>
      <c r="H36" s="78" t="s">
        <v>65</v>
      </c>
      <c r="I36" s="88" t="s">
        <v>65</v>
      </c>
      <c r="J36" s="78" t="s">
        <v>108</v>
      </c>
      <c r="K36" s="85" t="s">
        <v>46</v>
      </c>
      <c r="L36" s="85" t="s">
        <v>96</v>
      </c>
      <c r="M36" s="85" t="s">
        <v>234</v>
      </c>
      <c r="N36" s="85" t="s">
        <v>90</v>
      </c>
      <c r="O36" s="78" t="s">
        <v>66</v>
      </c>
      <c r="P36" s="85"/>
      <c r="Q36" s="88" t="s">
        <v>65</v>
      </c>
      <c r="R36" s="89" t="s">
        <v>235</v>
      </c>
      <c r="S36" s="97" t="s">
        <v>65</v>
      </c>
      <c r="T36" s="157" t="s">
        <v>236</v>
      </c>
      <c r="U36" s="158" t="s">
        <v>237</v>
      </c>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row>
    <row r="37" spans="1:55" s="75" customFormat="1" ht="11.25" customHeight="1">
      <c r="A37" s="79" t="s">
        <v>238</v>
      </c>
      <c r="B37" s="80" t="s">
        <v>579</v>
      </c>
      <c r="C37" s="82">
        <v>50000</v>
      </c>
      <c r="D37" s="83" t="s">
        <v>64</v>
      </c>
      <c r="E37" s="78">
        <v>65</v>
      </c>
      <c r="F37" s="84">
        <v>29454</v>
      </c>
      <c r="G37" s="86"/>
      <c r="H37" s="78" t="s">
        <v>65</v>
      </c>
      <c r="I37" s="88" t="s">
        <v>65</v>
      </c>
      <c r="J37" s="78"/>
      <c r="K37" s="85" t="s">
        <v>67</v>
      </c>
      <c r="L37" s="85" t="s">
        <v>68</v>
      </c>
      <c r="M37" s="85" t="s">
        <v>102</v>
      </c>
      <c r="N37" s="88" t="s">
        <v>90</v>
      </c>
      <c r="O37" s="78" t="s">
        <v>66</v>
      </c>
      <c r="P37" s="85" t="s">
        <v>65</v>
      </c>
      <c r="Q37" s="88" t="s">
        <v>65</v>
      </c>
      <c r="R37" s="89" t="s">
        <v>580</v>
      </c>
      <c r="S37" s="97" t="s">
        <v>65</v>
      </c>
      <c r="T37" s="157" t="s">
        <v>581</v>
      </c>
      <c r="U37" s="164"/>
    </row>
    <row r="38" spans="1:55" s="75" customFormat="1" ht="11.25" customHeight="1">
      <c r="A38" s="79" t="s">
        <v>238</v>
      </c>
      <c r="B38" s="80" t="s">
        <v>1087</v>
      </c>
      <c r="C38" s="91">
        <v>1</v>
      </c>
      <c r="D38" s="83" t="s">
        <v>87</v>
      </c>
      <c r="E38" s="78">
        <v>65</v>
      </c>
      <c r="F38" s="84">
        <v>29454</v>
      </c>
      <c r="G38" s="86" t="s">
        <v>88</v>
      </c>
      <c r="H38" s="78" t="s">
        <v>65</v>
      </c>
      <c r="I38" s="88" t="s">
        <v>65</v>
      </c>
      <c r="J38" s="78"/>
      <c r="K38" s="85" t="s">
        <v>67</v>
      </c>
      <c r="L38" s="85" t="s">
        <v>68</v>
      </c>
      <c r="M38" s="85" t="s">
        <v>102</v>
      </c>
      <c r="N38" s="88" t="s">
        <v>90</v>
      </c>
      <c r="O38" s="78" t="s">
        <v>66</v>
      </c>
      <c r="P38" s="85" t="s">
        <v>65</v>
      </c>
      <c r="Q38" s="88" t="s">
        <v>65</v>
      </c>
      <c r="R38" s="89" t="s">
        <v>582</v>
      </c>
      <c r="S38" s="97" t="s">
        <v>65</v>
      </c>
      <c r="T38" s="157" t="s">
        <v>583</v>
      </c>
      <c r="U38" s="158" t="s">
        <v>584</v>
      </c>
    </row>
    <row r="39" spans="1:55" s="76" customFormat="1" ht="11.25" customHeight="1">
      <c r="A39" s="79" t="s">
        <v>263</v>
      </c>
      <c r="B39" s="80" t="s">
        <v>268</v>
      </c>
      <c r="C39" s="89" t="s">
        <v>65</v>
      </c>
      <c r="D39" s="83" t="s">
        <v>69</v>
      </c>
      <c r="E39" s="78" t="s">
        <v>69</v>
      </c>
      <c r="F39" s="84" t="s">
        <v>65</v>
      </c>
      <c r="G39" s="86"/>
      <c r="H39" s="78" t="s">
        <v>65</v>
      </c>
      <c r="I39" s="88" t="s">
        <v>65</v>
      </c>
      <c r="J39" s="78" t="s">
        <v>65</v>
      </c>
      <c r="K39" s="85" t="s">
        <v>67</v>
      </c>
      <c r="L39" s="85" t="s">
        <v>68</v>
      </c>
      <c r="M39" s="85" t="s">
        <v>69</v>
      </c>
      <c r="N39" s="88" t="s">
        <v>69</v>
      </c>
      <c r="O39" s="78" t="s">
        <v>66</v>
      </c>
      <c r="P39" s="85" t="s">
        <v>71</v>
      </c>
      <c r="Q39" s="88" t="s">
        <v>71</v>
      </c>
      <c r="R39" s="89" t="s">
        <v>266</v>
      </c>
      <c r="S39" s="97" t="s">
        <v>265</v>
      </c>
      <c r="T39" s="157" t="s">
        <v>269</v>
      </c>
      <c r="U39" s="158" t="s">
        <v>635</v>
      </c>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row>
    <row r="40" spans="1:55" s="76" customFormat="1" ht="11.25" customHeight="1">
      <c r="A40" s="79" t="s">
        <v>289</v>
      </c>
      <c r="B40" s="80" t="s">
        <v>295</v>
      </c>
      <c r="C40" s="89" t="s">
        <v>65</v>
      </c>
      <c r="D40" s="83" t="s">
        <v>69</v>
      </c>
      <c r="E40" s="78">
        <v>65</v>
      </c>
      <c r="F40" s="84" t="s">
        <v>65</v>
      </c>
      <c r="G40" s="86" t="s">
        <v>88</v>
      </c>
      <c r="H40" s="78" t="s">
        <v>65</v>
      </c>
      <c r="I40" s="88" t="s">
        <v>65</v>
      </c>
      <c r="J40" s="78" t="s">
        <v>230</v>
      </c>
      <c r="K40" s="85" t="s">
        <v>67</v>
      </c>
      <c r="L40" s="85" t="s">
        <v>143</v>
      </c>
      <c r="M40" s="85" t="s">
        <v>69</v>
      </c>
      <c r="N40" s="88" t="s">
        <v>90</v>
      </c>
      <c r="O40" s="78" t="s">
        <v>66</v>
      </c>
      <c r="P40" s="85" t="s">
        <v>71</v>
      </c>
      <c r="Q40" s="88" t="s">
        <v>65</v>
      </c>
      <c r="R40" s="89" t="s">
        <v>296</v>
      </c>
      <c r="S40" s="97" t="s">
        <v>65</v>
      </c>
      <c r="T40" s="157"/>
      <c r="U40" s="158" t="s">
        <v>297</v>
      </c>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row>
    <row r="41" spans="1:55" s="76" customFormat="1" ht="11.25" customHeight="1">
      <c r="A41" s="79" t="s">
        <v>415</v>
      </c>
      <c r="B41" s="80" t="s">
        <v>428</v>
      </c>
      <c r="C41" s="89" t="s">
        <v>65</v>
      </c>
      <c r="D41" s="83" t="s">
        <v>69</v>
      </c>
      <c r="E41" s="78">
        <v>65</v>
      </c>
      <c r="F41" s="84" t="s">
        <v>69</v>
      </c>
      <c r="G41" s="86" t="s">
        <v>69</v>
      </c>
      <c r="H41" s="78" t="s">
        <v>65</v>
      </c>
      <c r="I41" s="88" t="s">
        <v>65</v>
      </c>
      <c r="J41" s="78" t="s">
        <v>65</v>
      </c>
      <c r="K41" s="85" t="s">
        <v>67</v>
      </c>
      <c r="L41" s="85" t="s">
        <v>96</v>
      </c>
      <c r="M41" s="85" t="s">
        <v>69</v>
      </c>
      <c r="N41" s="88" t="s">
        <v>69</v>
      </c>
      <c r="O41" s="78" t="s">
        <v>66</v>
      </c>
      <c r="P41" s="85" t="s">
        <v>71</v>
      </c>
      <c r="Q41" s="88" t="s">
        <v>71</v>
      </c>
      <c r="R41" s="89" t="s">
        <v>429</v>
      </c>
      <c r="S41" s="97" t="s">
        <v>65</v>
      </c>
      <c r="T41" s="157"/>
      <c r="U41" s="158" t="s">
        <v>1128</v>
      </c>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row>
    <row r="42" spans="1:55" s="75" customFormat="1" ht="10.5" customHeight="1">
      <c r="A42" s="79" t="s">
        <v>434</v>
      </c>
      <c r="B42" s="80" t="s">
        <v>435</v>
      </c>
      <c r="C42" s="82"/>
      <c r="D42" s="83" t="s">
        <v>69</v>
      </c>
      <c r="E42" s="78">
        <v>60</v>
      </c>
      <c r="F42" s="84"/>
      <c r="G42" s="86"/>
      <c r="H42" s="78"/>
      <c r="I42" s="88"/>
      <c r="J42" s="78"/>
      <c r="K42" s="85" t="s">
        <v>67</v>
      </c>
      <c r="L42" s="85" t="s">
        <v>96</v>
      </c>
      <c r="M42" s="85" t="s">
        <v>69</v>
      </c>
      <c r="N42" s="88" t="s">
        <v>69</v>
      </c>
      <c r="O42" s="78" t="s">
        <v>66</v>
      </c>
      <c r="P42" s="85" t="s">
        <v>144</v>
      </c>
      <c r="Q42" s="88" t="s">
        <v>71</v>
      </c>
      <c r="R42" s="89" t="s">
        <v>436</v>
      </c>
      <c r="S42" s="97"/>
      <c r="T42" s="157" t="s">
        <v>437</v>
      </c>
      <c r="U42" s="158" t="s">
        <v>438</v>
      </c>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row>
    <row r="43" spans="1:55" s="75" customFormat="1" ht="11.25" customHeight="1">
      <c r="A43" s="79" t="s">
        <v>447</v>
      </c>
      <c r="B43" s="80" t="s">
        <v>1131</v>
      </c>
      <c r="C43" s="91">
        <v>0.5</v>
      </c>
      <c r="D43" s="104" t="s">
        <v>87</v>
      </c>
      <c r="E43" s="78">
        <v>65</v>
      </c>
      <c r="F43" s="84" t="s">
        <v>69</v>
      </c>
      <c r="G43" s="86" t="s">
        <v>88</v>
      </c>
      <c r="H43" s="78" t="s">
        <v>66</v>
      </c>
      <c r="I43" s="88">
        <v>62</v>
      </c>
      <c r="J43" s="78" t="s">
        <v>65</v>
      </c>
      <c r="K43" s="85" t="s">
        <v>67</v>
      </c>
      <c r="L43" s="85" t="s">
        <v>68</v>
      </c>
      <c r="M43" s="85" t="s">
        <v>561</v>
      </c>
      <c r="N43" s="88" t="s">
        <v>90</v>
      </c>
      <c r="O43" s="78" t="s">
        <v>66</v>
      </c>
      <c r="P43" s="85" t="s">
        <v>71</v>
      </c>
      <c r="Q43" s="88" t="s">
        <v>70</v>
      </c>
      <c r="R43" s="89" t="s">
        <v>809</v>
      </c>
      <c r="S43" s="153" t="s">
        <v>65</v>
      </c>
      <c r="T43" s="157" t="s">
        <v>810</v>
      </c>
      <c r="U43" s="158" t="s">
        <v>811</v>
      </c>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row>
    <row r="44" spans="1:55" s="75" customFormat="1" ht="11.25" customHeight="1">
      <c r="A44" s="79" t="s">
        <v>453</v>
      </c>
      <c r="B44" s="80" t="s">
        <v>1086</v>
      </c>
      <c r="C44" s="115">
        <v>984</v>
      </c>
      <c r="D44" s="104" t="s">
        <v>979</v>
      </c>
      <c r="E44" s="78">
        <v>65</v>
      </c>
      <c r="F44" s="84">
        <v>33530</v>
      </c>
      <c r="G44" s="86" t="s">
        <v>88</v>
      </c>
      <c r="H44" s="78"/>
      <c r="I44" s="88"/>
      <c r="J44" s="78"/>
      <c r="K44" s="85" t="s">
        <v>67</v>
      </c>
      <c r="L44" s="85" t="s">
        <v>96</v>
      </c>
      <c r="M44" s="85" t="s">
        <v>109</v>
      </c>
      <c r="N44" s="88" t="s">
        <v>90</v>
      </c>
      <c r="O44" s="78" t="s">
        <v>66</v>
      </c>
      <c r="P44" s="85" t="s">
        <v>71</v>
      </c>
      <c r="Q44" s="88" t="s">
        <v>70</v>
      </c>
      <c r="R44" s="89" t="s">
        <v>980</v>
      </c>
      <c r="S44" s="153"/>
      <c r="T44" s="165" t="s">
        <v>981</v>
      </c>
      <c r="U44" s="158" t="s">
        <v>982</v>
      </c>
    </row>
    <row r="45" spans="1:55" s="75" customFormat="1" ht="11.25" customHeight="1">
      <c r="A45" s="79" t="s">
        <v>1005</v>
      </c>
      <c r="B45" s="80" t="s">
        <v>1006</v>
      </c>
      <c r="C45" s="91"/>
      <c r="D45" s="83" t="s">
        <v>69</v>
      </c>
      <c r="E45" s="78">
        <v>65</v>
      </c>
      <c r="F45" s="84"/>
      <c r="G45" s="86"/>
      <c r="H45" s="78"/>
      <c r="I45" s="88"/>
      <c r="J45" s="78"/>
      <c r="K45" s="85" t="s">
        <v>67</v>
      </c>
      <c r="L45" s="85" t="s">
        <v>106</v>
      </c>
      <c r="M45" s="85" t="s">
        <v>69</v>
      </c>
      <c r="N45" s="88" t="s">
        <v>977</v>
      </c>
      <c r="O45" s="78" t="s">
        <v>66</v>
      </c>
      <c r="P45" s="85" t="s">
        <v>71</v>
      </c>
      <c r="Q45" s="88" t="s">
        <v>71</v>
      </c>
      <c r="R45" s="89" t="s">
        <v>1007</v>
      </c>
      <c r="S45" s="153"/>
      <c r="T45" s="94"/>
      <c r="U45" s="158" t="s">
        <v>1008</v>
      </c>
    </row>
    <row r="46" spans="1:55" ht="11.25" customHeight="1" thickBot="1">
      <c r="A46" s="119"/>
      <c r="B46" s="120"/>
      <c r="C46" s="122"/>
      <c r="D46" s="123"/>
      <c r="E46" s="122"/>
      <c r="F46" s="124"/>
      <c r="G46" s="125"/>
      <c r="H46" s="122"/>
      <c r="I46" s="125"/>
      <c r="J46" s="122"/>
      <c r="K46" s="124"/>
      <c r="L46" s="124"/>
      <c r="M46" s="124"/>
      <c r="N46" s="125"/>
      <c r="O46" s="122"/>
      <c r="P46" s="124"/>
      <c r="Q46" s="125"/>
      <c r="R46" s="122"/>
      <c r="S46" s="149"/>
      <c r="T46" s="166"/>
      <c r="U46" s="141"/>
    </row>
    <row r="47" spans="1:55" ht="11.25" customHeight="1">
      <c r="A47" s="127"/>
      <c r="B47" s="128" t="s">
        <v>459</v>
      </c>
      <c r="C47" s="130"/>
      <c r="D47" s="131"/>
      <c r="E47" s="132" t="s">
        <v>1132</v>
      </c>
      <c r="F47" s="132"/>
      <c r="G47" s="132"/>
      <c r="H47" s="136"/>
      <c r="I47" s="137"/>
      <c r="J47" s="133" t="s">
        <v>1133</v>
      </c>
      <c r="K47" s="132"/>
      <c r="L47" s="132"/>
      <c r="M47" s="136"/>
      <c r="N47" s="131"/>
      <c r="O47" s="132" t="s">
        <v>1134</v>
      </c>
      <c r="P47" s="132"/>
      <c r="Q47" s="132"/>
      <c r="R47" s="136"/>
      <c r="S47" s="154"/>
      <c r="T47" s="167"/>
      <c r="U47" s="138"/>
    </row>
    <row r="48" spans="1:55" ht="11.25" customHeight="1">
      <c r="A48" s="127"/>
      <c r="B48" s="139"/>
      <c r="C48" s="130"/>
      <c r="D48" s="131"/>
      <c r="E48" s="132"/>
      <c r="F48" s="132"/>
      <c r="G48" s="132"/>
      <c r="H48" s="136"/>
      <c r="I48" s="135"/>
      <c r="J48" s="140" t="s">
        <v>1135</v>
      </c>
      <c r="K48" s="132"/>
      <c r="L48" s="132"/>
      <c r="M48" s="136"/>
      <c r="N48" s="131"/>
      <c r="O48" s="132" t="s">
        <v>1136</v>
      </c>
      <c r="P48" s="132"/>
      <c r="Q48" s="132"/>
      <c r="R48" s="136"/>
      <c r="S48" s="154"/>
      <c r="T48" s="166"/>
      <c r="U48" s="141"/>
    </row>
    <row r="49" spans="1:21" ht="11.25" customHeight="1">
      <c r="A49" s="127"/>
      <c r="B49" s="139"/>
      <c r="C49" s="130"/>
      <c r="D49" s="131"/>
      <c r="E49" s="132"/>
      <c r="F49" s="132"/>
      <c r="G49" s="132"/>
      <c r="H49" s="136"/>
      <c r="I49" s="135"/>
      <c r="J49" s="140"/>
      <c r="K49" s="132"/>
      <c r="L49" s="132"/>
      <c r="M49" s="136"/>
      <c r="N49" s="131"/>
      <c r="O49" s="132" t="s">
        <v>1137</v>
      </c>
      <c r="P49" s="132"/>
      <c r="Q49" s="132"/>
      <c r="R49" s="136"/>
      <c r="S49" s="154"/>
      <c r="T49" s="166"/>
      <c r="U49" s="141"/>
    </row>
    <row r="50" spans="1:21" ht="11.25" customHeight="1">
      <c r="A50" s="127"/>
      <c r="B50" s="139"/>
      <c r="C50" s="142"/>
      <c r="D50" s="131"/>
      <c r="E50" s="143"/>
      <c r="F50" s="143"/>
      <c r="G50" s="143"/>
      <c r="H50" s="136"/>
      <c r="I50" s="135"/>
      <c r="J50" s="133"/>
      <c r="K50" s="132"/>
      <c r="L50" s="132"/>
      <c r="M50" s="136"/>
      <c r="N50" s="145"/>
      <c r="O50" s="132" t="s">
        <v>1138</v>
      </c>
      <c r="P50" s="132"/>
      <c r="Q50" s="132"/>
      <c r="R50" s="136"/>
      <c r="S50" s="154"/>
      <c r="T50" s="166"/>
      <c r="U50" s="141"/>
    </row>
    <row r="51" spans="1:21" ht="11.25" customHeight="1">
      <c r="A51" s="127"/>
      <c r="B51" s="139"/>
      <c r="C51" s="130"/>
      <c r="D51" s="131"/>
      <c r="E51" s="132"/>
      <c r="F51" s="132"/>
      <c r="G51" s="132"/>
      <c r="H51" s="136"/>
      <c r="I51" s="135"/>
      <c r="J51" s="133"/>
      <c r="K51" s="132"/>
      <c r="L51" s="132"/>
      <c r="M51" s="136"/>
      <c r="N51" s="131"/>
      <c r="O51" s="132" t="s">
        <v>1139</v>
      </c>
      <c r="P51" s="132"/>
      <c r="Q51" s="132"/>
      <c r="R51" s="136"/>
      <c r="S51" s="154"/>
      <c r="T51" s="166"/>
      <c r="U51" s="141"/>
    </row>
    <row r="52" spans="1:21" ht="11.25" customHeight="1" thickBot="1">
      <c r="A52" s="146"/>
      <c r="B52" s="147"/>
      <c r="C52" s="122"/>
      <c r="D52" s="123"/>
      <c r="E52" s="148"/>
      <c r="F52" s="148"/>
      <c r="G52" s="148"/>
      <c r="H52" s="124"/>
      <c r="I52" s="125"/>
      <c r="J52" s="149"/>
      <c r="K52" s="148"/>
      <c r="L52" s="148"/>
      <c r="M52" s="124"/>
      <c r="N52" s="123"/>
      <c r="O52" s="151" t="s">
        <v>1140</v>
      </c>
      <c r="P52" s="148"/>
      <c r="Q52" s="148"/>
      <c r="R52" s="124"/>
      <c r="S52" s="148"/>
      <c r="T52" s="168"/>
      <c r="U52" s="152"/>
    </row>
    <row r="54" spans="1:21" ht="12.75">
      <c r="B54" s="46" t="s">
        <v>466</v>
      </c>
    </row>
    <row r="55" spans="1:21" ht="12.75">
      <c r="B55" s="22" t="s">
        <v>1074</v>
      </c>
    </row>
    <row r="56" spans="1:21" ht="12.75">
      <c r="B56" s="67" t="s">
        <v>1075</v>
      </c>
    </row>
  </sheetData>
  <sortState ref="A33:BC45">
    <sortCondition ref="A33:A45"/>
    <sortCondition ref="R33:R45"/>
  </sortState>
  <mergeCells count="14">
    <mergeCell ref="C1:D1"/>
    <mergeCell ref="E1:E2"/>
    <mergeCell ref="F1:F2"/>
    <mergeCell ref="G1:G2"/>
    <mergeCell ref="N1:N2"/>
    <mergeCell ref="O1:Q1"/>
    <mergeCell ref="R1:R2"/>
    <mergeCell ref="S1:S2"/>
    <mergeCell ref="H1:H2"/>
    <mergeCell ref="I1:I2"/>
    <mergeCell ref="J1:J2"/>
    <mergeCell ref="K1:K2"/>
    <mergeCell ref="L1:L2"/>
    <mergeCell ref="M1:M2"/>
  </mergeCells>
  <hyperlinks>
    <hyperlink ref="B2" location="Codebook!A3" display="Program Name"/>
    <hyperlink ref="E1:E2" location="Codebook!A7" display="Age"/>
    <hyperlink ref="F1:F2" location="Codebook!A9" display="Income Ceiling"/>
    <hyperlink ref="G1:G2" location="Codebook!A13" display="Other Criteria"/>
    <hyperlink ref="J1:J2" location="Codebook!A21" display="Type of Taxes Reduced"/>
    <hyperlink ref="K1:K2" location="Codebook!A23" display="Gov't Bearing Tax Loss"/>
    <hyperlink ref="O1:Q1" location="Codebook!A29" display="Local Options"/>
    <hyperlink ref="R1:R2" location="Codebook!A31" display="SFPT ID"/>
    <hyperlink ref="S1:S2" location="Codebook!A33" display="Cannot Also Claim the Following Programs"/>
    <hyperlink ref="T2" location="Codebook!A35" display="Notes on Benefit"/>
    <hyperlink ref="U2" location="Codebook!A37" display="Notes on Other Criteria"/>
    <hyperlink ref="I1:I2" location="Codebook!A19" display="Age for Spouse"/>
    <hyperlink ref="H1:H2" location="Codebook!A17" display="Benefits Continue for Surviving Spouses"/>
    <hyperlink ref="L1:L2" location="Codebook!A25" display="How is Benefit Disbursed"/>
    <hyperlink ref="B56" r:id="rId1"/>
    <hyperlink ref="M1:M2" location="Codebook!A27" display="Application Window"/>
    <hyperlink ref="C1:D1" location="Codebook!A5" display="Exemption/Credit"/>
  </hyperlinks>
  <printOptions gridLines="1"/>
  <pageMargins left="0.25" right="0.25" top="0.25" bottom="0.25" header="0.3" footer="0.3"/>
  <pageSetup orientation="landscape"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2"/>
  <sheetViews>
    <sheetView workbookViewId="0">
      <pane xSplit="2" ySplit="2" topLeftCell="G18"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10.140625" style="4" customWidth="1"/>
    <col min="6" max="6" width="9.85546875" style="4" customWidth="1"/>
    <col min="7" max="8" width="9.5703125" style="4" customWidth="1"/>
    <col min="9" max="9" width="4.140625" style="4" customWidth="1"/>
    <col min="10" max="10" width="4.140625" style="3" customWidth="1"/>
    <col min="11" max="14" width="4.140625" style="4" customWidth="1"/>
    <col min="15" max="15" width="18.85546875" style="4" customWidth="1"/>
    <col min="16" max="16" width="14.85546875" style="4" customWidth="1"/>
    <col min="17" max="17" width="11.140625" style="4" customWidth="1"/>
    <col min="18" max="18" width="13.5703125" style="4" bestFit="1" customWidth="1"/>
    <col min="19" max="19" width="15" style="4" customWidth="1"/>
    <col min="20" max="20" width="13.42578125" style="4" customWidth="1"/>
    <col min="21" max="23" width="5.5703125" style="4" customWidth="1"/>
    <col min="24" max="24" width="9.140625" style="4" customWidth="1"/>
    <col min="25" max="25" width="20.42578125" style="2" customWidth="1"/>
    <col min="26" max="27" width="19.140625" style="48" customWidth="1"/>
    <col min="28" max="16384" width="8.85546875" style="1"/>
  </cols>
  <sheetData>
    <row r="1" spans="1:61" s="24" customFormat="1" ht="16.350000000000001" customHeight="1">
      <c r="A1" s="68"/>
      <c r="B1" s="69" t="s">
        <v>29</v>
      </c>
      <c r="C1" s="198" t="s">
        <v>30</v>
      </c>
      <c r="D1" s="199"/>
      <c r="E1" s="184" t="s">
        <v>33</v>
      </c>
      <c r="F1" s="190" t="s">
        <v>31</v>
      </c>
      <c r="G1" s="184" t="s">
        <v>32</v>
      </c>
      <c r="H1" s="184" t="s">
        <v>34</v>
      </c>
      <c r="I1" s="188" t="s">
        <v>35</v>
      </c>
      <c r="J1" s="194"/>
      <c r="K1" s="194"/>
      <c r="L1" s="194"/>
      <c r="M1" s="194"/>
      <c r="N1" s="195"/>
      <c r="O1" s="188" t="s">
        <v>36</v>
      </c>
      <c r="P1" s="190" t="s">
        <v>38</v>
      </c>
      <c r="Q1" s="184" t="s">
        <v>39</v>
      </c>
      <c r="R1" s="184" t="s">
        <v>40</v>
      </c>
      <c r="S1" s="184" t="s">
        <v>41</v>
      </c>
      <c r="T1" s="196" t="s">
        <v>42</v>
      </c>
      <c r="U1" s="182" t="s">
        <v>43</v>
      </c>
      <c r="V1" s="182"/>
      <c r="W1" s="183"/>
      <c r="X1" s="184" t="s">
        <v>44</v>
      </c>
      <c r="Y1" s="186" t="s">
        <v>45</v>
      </c>
      <c r="Z1" s="155"/>
      <c r="AA1" s="72"/>
    </row>
    <row r="2" spans="1:61" s="26" customFormat="1" ht="12.6" customHeight="1" thickBot="1">
      <c r="A2" s="71" t="s">
        <v>46</v>
      </c>
      <c r="B2" s="178" t="s">
        <v>47</v>
      </c>
      <c r="C2" s="6" t="s">
        <v>49</v>
      </c>
      <c r="D2" s="56" t="s">
        <v>50</v>
      </c>
      <c r="E2" s="185"/>
      <c r="F2" s="191"/>
      <c r="G2" s="185"/>
      <c r="H2" s="185"/>
      <c r="I2" s="19" t="s">
        <v>51</v>
      </c>
      <c r="J2" s="5" t="s">
        <v>52</v>
      </c>
      <c r="K2" s="7" t="s">
        <v>53</v>
      </c>
      <c r="L2" s="7" t="s">
        <v>54</v>
      </c>
      <c r="M2" s="7" t="s">
        <v>55</v>
      </c>
      <c r="N2" s="57" t="s">
        <v>56</v>
      </c>
      <c r="O2" s="189"/>
      <c r="P2" s="191"/>
      <c r="Q2" s="185"/>
      <c r="R2" s="185"/>
      <c r="S2" s="185"/>
      <c r="T2" s="197"/>
      <c r="U2" s="18" t="s">
        <v>57</v>
      </c>
      <c r="V2" s="18" t="s">
        <v>58</v>
      </c>
      <c r="W2" s="21" t="s">
        <v>59</v>
      </c>
      <c r="X2" s="185"/>
      <c r="Y2" s="187"/>
      <c r="Z2" s="156" t="s">
        <v>60</v>
      </c>
      <c r="AA2" s="73" t="s">
        <v>61</v>
      </c>
    </row>
    <row r="3" spans="1:61" s="75" customFormat="1" ht="11.25" customHeight="1">
      <c r="A3" s="79" t="s">
        <v>62</v>
      </c>
      <c r="B3" s="80" t="s">
        <v>75</v>
      </c>
      <c r="C3" s="82">
        <v>150000</v>
      </c>
      <c r="D3" s="83" t="s">
        <v>64</v>
      </c>
      <c r="E3" s="85" t="s">
        <v>77</v>
      </c>
      <c r="F3" s="78" t="s">
        <v>65</v>
      </c>
      <c r="G3" s="84" t="s">
        <v>65</v>
      </c>
      <c r="H3" s="86" t="s">
        <v>88</v>
      </c>
      <c r="I3" s="78" t="s">
        <v>65</v>
      </c>
      <c r="J3" s="87">
        <v>0.5</v>
      </c>
      <c r="K3" s="85" t="s">
        <v>65</v>
      </c>
      <c r="L3" s="85" t="s">
        <v>65</v>
      </c>
      <c r="M3" s="85" t="s">
        <v>65</v>
      </c>
      <c r="N3" s="88" t="s">
        <v>65</v>
      </c>
      <c r="O3" s="78" t="s">
        <v>66</v>
      </c>
      <c r="P3" s="78" t="s">
        <v>65</v>
      </c>
      <c r="Q3" s="85" t="s">
        <v>67</v>
      </c>
      <c r="R3" s="85" t="s">
        <v>68</v>
      </c>
      <c r="S3" s="85" t="s">
        <v>69</v>
      </c>
      <c r="T3" s="88" t="s">
        <v>69</v>
      </c>
      <c r="U3" s="78" t="s">
        <v>65</v>
      </c>
      <c r="V3" s="85" t="s">
        <v>70</v>
      </c>
      <c r="W3" s="88" t="s">
        <v>71</v>
      </c>
      <c r="X3" s="89" t="s">
        <v>73</v>
      </c>
      <c r="Y3" s="97" t="s">
        <v>72</v>
      </c>
      <c r="Z3" s="157" t="s">
        <v>74</v>
      </c>
      <c r="AA3" s="159" t="s">
        <v>78</v>
      </c>
    </row>
    <row r="4" spans="1:61" s="75" customFormat="1" ht="11.1" customHeight="1">
      <c r="A4" s="79" t="s">
        <v>84</v>
      </c>
      <c r="B4" s="80" t="s">
        <v>526</v>
      </c>
      <c r="C4" s="91">
        <v>1</v>
      </c>
      <c r="D4" s="83" t="s">
        <v>87</v>
      </c>
      <c r="E4" s="85" t="s">
        <v>77</v>
      </c>
      <c r="F4" s="78"/>
      <c r="G4" s="84" t="s">
        <v>65</v>
      </c>
      <c r="H4" s="86"/>
      <c r="I4" s="78" t="s">
        <v>65</v>
      </c>
      <c r="J4" s="87" t="s">
        <v>65</v>
      </c>
      <c r="K4" s="85" t="s">
        <v>65</v>
      </c>
      <c r="L4" s="85" t="s">
        <v>65</v>
      </c>
      <c r="M4" s="85" t="s">
        <v>65</v>
      </c>
      <c r="N4" s="88" t="s">
        <v>88</v>
      </c>
      <c r="O4" s="78" t="s">
        <v>66</v>
      </c>
      <c r="P4" s="78" t="s">
        <v>65</v>
      </c>
      <c r="Q4" s="85" t="s">
        <v>67</v>
      </c>
      <c r="R4" s="85" t="s">
        <v>68</v>
      </c>
      <c r="S4" s="85" t="s">
        <v>85</v>
      </c>
      <c r="T4" s="88" t="s">
        <v>86</v>
      </c>
      <c r="U4" s="78" t="s">
        <v>65</v>
      </c>
      <c r="V4" s="85" t="s">
        <v>65</v>
      </c>
      <c r="W4" s="88" t="s">
        <v>65</v>
      </c>
      <c r="X4" s="89" t="s">
        <v>527</v>
      </c>
      <c r="Y4" s="97" t="s">
        <v>528</v>
      </c>
      <c r="Z4" s="94"/>
      <c r="AA4" s="159" t="s">
        <v>529</v>
      </c>
    </row>
    <row r="5" spans="1:61" s="75" customFormat="1" ht="11.25" customHeight="1">
      <c r="A5" s="79" t="s">
        <v>84</v>
      </c>
      <c r="B5" s="80" t="s">
        <v>530</v>
      </c>
      <c r="C5" s="82">
        <f>3000/0.1</f>
        <v>30000</v>
      </c>
      <c r="D5" s="83" t="s">
        <v>64</v>
      </c>
      <c r="E5" s="85" t="s">
        <v>77</v>
      </c>
      <c r="F5" s="78" t="s">
        <v>65</v>
      </c>
      <c r="G5" s="84" t="s">
        <v>65</v>
      </c>
      <c r="H5" s="86"/>
      <c r="I5" s="78" t="s">
        <v>65</v>
      </c>
      <c r="J5" s="87" t="s">
        <v>65</v>
      </c>
      <c r="K5" s="85" t="s">
        <v>65</v>
      </c>
      <c r="L5" s="85" t="s">
        <v>65</v>
      </c>
      <c r="M5" s="85" t="s">
        <v>65</v>
      </c>
      <c r="N5" s="88" t="s">
        <v>88</v>
      </c>
      <c r="O5" s="90"/>
      <c r="P5" s="78" t="s">
        <v>65</v>
      </c>
      <c r="Q5" s="85" t="s">
        <v>67</v>
      </c>
      <c r="R5" s="85" t="s">
        <v>68</v>
      </c>
      <c r="S5" s="85" t="s">
        <v>85</v>
      </c>
      <c r="T5" s="88" t="s">
        <v>86</v>
      </c>
      <c r="U5" s="78" t="s">
        <v>65</v>
      </c>
      <c r="V5" s="85" t="s">
        <v>65</v>
      </c>
      <c r="W5" s="88" t="s">
        <v>65</v>
      </c>
      <c r="X5" s="89" t="s">
        <v>528</v>
      </c>
      <c r="Y5" s="97" t="s">
        <v>527</v>
      </c>
      <c r="Z5" s="157"/>
      <c r="AA5" s="159" t="s">
        <v>531</v>
      </c>
    </row>
    <row r="6" spans="1:61" s="75" customFormat="1" ht="11.25" customHeight="1">
      <c r="A6" s="79" t="s">
        <v>93</v>
      </c>
      <c r="B6" s="80" t="s">
        <v>99</v>
      </c>
      <c r="C6" s="91">
        <v>1</v>
      </c>
      <c r="D6" s="83" t="s">
        <v>87</v>
      </c>
      <c r="E6" s="85" t="s">
        <v>77</v>
      </c>
      <c r="F6" s="78" t="s">
        <v>65</v>
      </c>
      <c r="G6" s="84" t="s">
        <v>65</v>
      </c>
      <c r="H6" s="86"/>
      <c r="I6" s="78" t="s">
        <v>88</v>
      </c>
      <c r="J6" s="87" t="s">
        <v>65</v>
      </c>
      <c r="K6" s="85" t="s">
        <v>88</v>
      </c>
      <c r="L6" s="85" t="s">
        <v>88</v>
      </c>
      <c r="M6" s="85" t="s">
        <v>88</v>
      </c>
      <c r="N6" s="88" t="s">
        <v>65</v>
      </c>
      <c r="O6" s="78" t="s">
        <v>66</v>
      </c>
      <c r="P6" s="78" t="s">
        <v>65</v>
      </c>
      <c r="Q6" s="85" t="s">
        <v>67</v>
      </c>
      <c r="R6" s="85" t="s">
        <v>68</v>
      </c>
      <c r="S6" s="85" t="s">
        <v>85</v>
      </c>
      <c r="T6" s="88" t="s">
        <v>90</v>
      </c>
      <c r="U6" s="78" t="s">
        <v>65</v>
      </c>
      <c r="V6" s="85" t="s">
        <v>65</v>
      </c>
      <c r="W6" s="88" t="s">
        <v>65</v>
      </c>
      <c r="X6" s="89" t="s">
        <v>98</v>
      </c>
      <c r="Y6" s="97" t="s">
        <v>97</v>
      </c>
      <c r="Z6" s="157"/>
      <c r="AA6" s="159"/>
    </row>
    <row r="7" spans="1:61" s="75" customFormat="1" ht="11.25" customHeight="1">
      <c r="A7" s="79" t="s">
        <v>119</v>
      </c>
      <c r="B7" s="80" t="s">
        <v>124</v>
      </c>
      <c r="C7" s="82">
        <v>134706</v>
      </c>
      <c r="D7" s="83" t="s">
        <v>64</v>
      </c>
      <c r="E7" s="85" t="s">
        <v>77</v>
      </c>
      <c r="F7" s="78" t="s">
        <v>65</v>
      </c>
      <c r="G7" s="84" t="s">
        <v>65</v>
      </c>
      <c r="H7" s="86"/>
      <c r="I7" s="78" t="s">
        <v>88</v>
      </c>
      <c r="J7" s="87" t="s">
        <v>65</v>
      </c>
      <c r="K7" s="85" t="s">
        <v>88</v>
      </c>
      <c r="L7" s="85" t="s">
        <v>88</v>
      </c>
      <c r="M7" s="85" t="s">
        <v>65</v>
      </c>
      <c r="N7" s="88" t="s">
        <v>65</v>
      </c>
      <c r="O7" s="78" t="s">
        <v>66</v>
      </c>
      <c r="P7" s="78" t="s">
        <v>65</v>
      </c>
      <c r="Q7" s="85" t="s">
        <v>116</v>
      </c>
      <c r="R7" s="85" t="s">
        <v>68</v>
      </c>
      <c r="S7" s="85" t="s">
        <v>125</v>
      </c>
      <c r="T7" s="88" t="s">
        <v>86</v>
      </c>
      <c r="U7" s="78" t="s">
        <v>65</v>
      </c>
      <c r="V7" s="85" t="s">
        <v>65</v>
      </c>
      <c r="W7" s="88" t="s">
        <v>65</v>
      </c>
      <c r="X7" s="89" t="s">
        <v>126</v>
      </c>
      <c r="Y7" s="97" t="s">
        <v>127</v>
      </c>
      <c r="Z7" s="157"/>
      <c r="AA7" s="159"/>
    </row>
    <row r="8" spans="1:61" s="75" customFormat="1" ht="11.25" customHeight="1">
      <c r="A8" s="79" t="s">
        <v>119</v>
      </c>
      <c r="B8" s="80" t="s">
        <v>128</v>
      </c>
      <c r="C8" s="82">
        <v>202060</v>
      </c>
      <c r="D8" s="83" t="s">
        <v>64</v>
      </c>
      <c r="E8" s="85" t="s">
        <v>77</v>
      </c>
      <c r="F8" s="78" t="s">
        <v>65</v>
      </c>
      <c r="G8" s="84">
        <v>60490</v>
      </c>
      <c r="H8" s="86"/>
      <c r="I8" s="78" t="s">
        <v>88</v>
      </c>
      <c r="J8" s="87" t="s">
        <v>65</v>
      </c>
      <c r="K8" s="85" t="s">
        <v>88</v>
      </c>
      <c r="L8" s="85" t="s">
        <v>88</v>
      </c>
      <c r="M8" s="85" t="s">
        <v>65</v>
      </c>
      <c r="N8" s="88" t="s">
        <v>65</v>
      </c>
      <c r="O8" s="78" t="s">
        <v>66</v>
      </c>
      <c r="P8" s="78" t="s">
        <v>65</v>
      </c>
      <c r="Q8" s="85" t="s">
        <v>116</v>
      </c>
      <c r="R8" s="85" t="s">
        <v>68</v>
      </c>
      <c r="S8" s="85" t="s">
        <v>125</v>
      </c>
      <c r="T8" s="88" t="s">
        <v>90</v>
      </c>
      <c r="U8" s="78" t="s">
        <v>65</v>
      </c>
      <c r="V8" s="85" t="s">
        <v>65</v>
      </c>
      <c r="W8" s="88" t="s">
        <v>65</v>
      </c>
      <c r="X8" s="89" t="s">
        <v>129</v>
      </c>
      <c r="Y8" s="97" t="s">
        <v>130</v>
      </c>
      <c r="Z8" s="157"/>
      <c r="AA8" s="159"/>
    </row>
    <row r="9" spans="1:61" s="75" customFormat="1" ht="11.25" customHeight="1">
      <c r="A9" s="79" t="s">
        <v>119</v>
      </c>
      <c r="B9" s="80" t="s">
        <v>131</v>
      </c>
      <c r="C9" s="82">
        <v>4000</v>
      </c>
      <c r="D9" s="83" t="s">
        <v>64</v>
      </c>
      <c r="E9" s="85" t="s">
        <v>113</v>
      </c>
      <c r="F9" s="78" t="s">
        <v>65</v>
      </c>
      <c r="G9" s="84" t="s">
        <v>65</v>
      </c>
      <c r="H9" s="86" t="s">
        <v>88</v>
      </c>
      <c r="I9" s="78" t="s">
        <v>65</v>
      </c>
      <c r="J9" s="87" t="s">
        <v>65</v>
      </c>
      <c r="K9" s="85" t="s">
        <v>65</v>
      </c>
      <c r="L9" s="85" t="s">
        <v>65</v>
      </c>
      <c r="M9" s="85" t="s">
        <v>65</v>
      </c>
      <c r="N9" s="88" t="s">
        <v>65</v>
      </c>
      <c r="O9" s="78" t="s">
        <v>66</v>
      </c>
      <c r="P9" s="78" t="s">
        <v>65</v>
      </c>
      <c r="Q9" s="85" t="s">
        <v>46</v>
      </c>
      <c r="R9" s="85" t="s">
        <v>68</v>
      </c>
      <c r="S9" s="85" t="s">
        <v>125</v>
      </c>
      <c r="T9" s="88" t="s">
        <v>132</v>
      </c>
      <c r="U9" s="78" t="s">
        <v>65</v>
      </c>
      <c r="V9" s="85" t="s">
        <v>65</v>
      </c>
      <c r="W9" s="88" t="s">
        <v>65</v>
      </c>
      <c r="X9" s="89" t="s">
        <v>133</v>
      </c>
      <c r="Y9" s="97" t="s">
        <v>134</v>
      </c>
      <c r="Z9" s="157"/>
      <c r="AA9" s="159" t="s">
        <v>500</v>
      </c>
    </row>
    <row r="10" spans="1:61" s="75" customFormat="1" ht="11.25" customHeight="1">
      <c r="A10" s="79" t="s">
        <v>135</v>
      </c>
      <c r="B10" s="80" t="s">
        <v>148</v>
      </c>
      <c r="C10" s="91">
        <v>0.5</v>
      </c>
      <c r="D10" s="83" t="s">
        <v>87</v>
      </c>
      <c r="E10" s="85" t="s">
        <v>77</v>
      </c>
      <c r="F10" s="78" t="s">
        <v>65</v>
      </c>
      <c r="G10" s="84" t="s">
        <v>65</v>
      </c>
      <c r="H10" s="86" t="s">
        <v>88</v>
      </c>
      <c r="I10" s="78" t="s">
        <v>88</v>
      </c>
      <c r="J10" s="87" t="s">
        <v>65</v>
      </c>
      <c r="K10" s="85" t="s">
        <v>65</v>
      </c>
      <c r="L10" s="85" t="s">
        <v>65</v>
      </c>
      <c r="M10" s="85" t="s">
        <v>65</v>
      </c>
      <c r="N10" s="88" t="s">
        <v>65</v>
      </c>
      <c r="O10" s="78" t="s">
        <v>66</v>
      </c>
      <c r="P10" s="78" t="s">
        <v>65</v>
      </c>
      <c r="Q10" s="85" t="s">
        <v>46</v>
      </c>
      <c r="R10" s="85" t="s">
        <v>68</v>
      </c>
      <c r="S10" s="85" t="s">
        <v>149</v>
      </c>
      <c r="T10" s="88" t="s">
        <v>86</v>
      </c>
      <c r="U10" s="78" t="s">
        <v>65</v>
      </c>
      <c r="V10" s="85" t="s">
        <v>65</v>
      </c>
      <c r="W10" s="88" t="s">
        <v>65</v>
      </c>
      <c r="X10" s="89" t="s">
        <v>150</v>
      </c>
      <c r="Y10" s="97" t="s">
        <v>65</v>
      </c>
      <c r="Z10" s="157" t="s">
        <v>140</v>
      </c>
      <c r="AA10" s="159" t="s">
        <v>151</v>
      </c>
    </row>
    <row r="11" spans="1:61" s="75" customFormat="1" ht="11.25" customHeight="1">
      <c r="A11" s="79" t="s">
        <v>152</v>
      </c>
      <c r="B11" s="80" t="s">
        <v>157</v>
      </c>
      <c r="C11" s="82">
        <f>(1000+500)/0.7</f>
        <v>2142.8571428571431</v>
      </c>
      <c r="D11" s="83" t="s">
        <v>64</v>
      </c>
      <c r="E11" s="85" t="s">
        <v>158</v>
      </c>
      <c r="F11" s="78" t="s">
        <v>65</v>
      </c>
      <c r="G11" s="84" t="s">
        <v>65</v>
      </c>
      <c r="H11" s="86"/>
      <c r="I11" s="78" t="s">
        <v>65</v>
      </c>
      <c r="J11" s="87" t="s">
        <v>65</v>
      </c>
      <c r="K11" s="85" t="s">
        <v>65</v>
      </c>
      <c r="L11" s="85" t="s">
        <v>65</v>
      </c>
      <c r="M11" s="85" t="s">
        <v>65</v>
      </c>
      <c r="N11" s="88" t="s">
        <v>65</v>
      </c>
      <c r="O11" s="78" t="s">
        <v>66</v>
      </c>
      <c r="P11" s="78" t="s">
        <v>65</v>
      </c>
      <c r="Q11" s="85" t="s">
        <v>116</v>
      </c>
      <c r="R11" s="85" t="s">
        <v>68</v>
      </c>
      <c r="S11" s="85" t="s">
        <v>159</v>
      </c>
      <c r="T11" s="88" t="s">
        <v>155</v>
      </c>
      <c r="U11" s="78" t="s">
        <v>65</v>
      </c>
      <c r="V11" s="85" t="s">
        <v>70</v>
      </c>
      <c r="W11" s="88"/>
      <c r="X11" s="89" t="s">
        <v>160</v>
      </c>
      <c r="Y11" s="97" t="s">
        <v>161</v>
      </c>
      <c r="Z11" s="157"/>
      <c r="AA11" s="159" t="s">
        <v>603</v>
      </c>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row>
    <row r="12" spans="1:61" s="75" customFormat="1" ht="11.25" customHeight="1">
      <c r="A12" s="79" t="s">
        <v>152</v>
      </c>
      <c r="B12" s="80" t="s">
        <v>162</v>
      </c>
      <c r="C12" s="82">
        <f>(1000+2000)/0.7</f>
        <v>4285.7142857142862</v>
      </c>
      <c r="D12" s="83" t="s">
        <v>64</v>
      </c>
      <c r="E12" s="85" t="s">
        <v>158</v>
      </c>
      <c r="F12" s="78" t="s">
        <v>65</v>
      </c>
      <c r="G12" s="84">
        <v>43900</v>
      </c>
      <c r="H12" s="86"/>
      <c r="I12" s="78" t="s">
        <v>65</v>
      </c>
      <c r="J12" s="87" t="s">
        <v>65</v>
      </c>
      <c r="K12" s="85" t="s">
        <v>65</v>
      </c>
      <c r="L12" s="85" t="s">
        <v>65</v>
      </c>
      <c r="M12" s="85" t="s">
        <v>65</v>
      </c>
      <c r="N12" s="88" t="s">
        <v>65</v>
      </c>
      <c r="O12" s="78" t="s">
        <v>66</v>
      </c>
      <c r="P12" s="78" t="s">
        <v>65</v>
      </c>
      <c r="Q12" s="85" t="s">
        <v>116</v>
      </c>
      <c r="R12" s="85" t="s">
        <v>68</v>
      </c>
      <c r="S12" s="85" t="s">
        <v>159</v>
      </c>
      <c r="T12" s="88" t="s">
        <v>155</v>
      </c>
      <c r="U12" s="78" t="s">
        <v>65</v>
      </c>
      <c r="V12" s="85" t="s">
        <v>70</v>
      </c>
      <c r="W12" s="88" t="s">
        <v>70</v>
      </c>
      <c r="X12" s="89" t="s">
        <v>163</v>
      </c>
      <c r="Y12" s="97" t="s">
        <v>164</v>
      </c>
      <c r="Z12" s="157" t="s">
        <v>1099</v>
      </c>
      <c r="AA12" s="159" t="s">
        <v>1100</v>
      </c>
    </row>
    <row r="13" spans="1:61" s="75" customFormat="1" ht="11.25" customHeight="1">
      <c r="A13" s="79" t="s">
        <v>152</v>
      </c>
      <c r="B13" s="80" t="s">
        <v>165</v>
      </c>
      <c r="C13" s="89" t="s">
        <v>65</v>
      </c>
      <c r="D13" s="83" t="s">
        <v>166</v>
      </c>
      <c r="E13" s="85" t="s">
        <v>77</v>
      </c>
      <c r="F13" s="78" t="s">
        <v>65</v>
      </c>
      <c r="G13" s="84" t="s">
        <v>65</v>
      </c>
      <c r="H13" s="86"/>
      <c r="I13" s="78" t="s">
        <v>65</v>
      </c>
      <c r="J13" s="87">
        <v>0.1</v>
      </c>
      <c r="K13" s="85" t="s">
        <v>65</v>
      </c>
      <c r="L13" s="85" t="s">
        <v>65</v>
      </c>
      <c r="M13" s="85" t="s">
        <v>65</v>
      </c>
      <c r="N13" s="88" t="s">
        <v>65</v>
      </c>
      <c r="O13" s="78" t="s">
        <v>66</v>
      </c>
      <c r="P13" s="78" t="s">
        <v>65</v>
      </c>
      <c r="Q13" s="85" t="s">
        <v>116</v>
      </c>
      <c r="R13" s="85" t="s">
        <v>68</v>
      </c>
      <c r="S13" s="85" t="s">
        <v>159</v>
      </c>
      <c r="T13" s="88" t="s">
        <v>155</v>
      </c>
      <c r="U13" s="78" t="s">
        <v>65</v>
      </c>
      <c r="V13" s="85" t="s">
        <v>65</v>
      </c>
      <c r="W13" s="88" t="s">
        <v>65</v>
      </c>
      <c r="X13" s="89" t="s">
        <v>167</v>
      </c>
      <c r="Y13" s="97" t="s">
        <v>168</v>
      </c>
      <c r="Z13" s="157" t="s">
        <v>604</v>
      </c>
      <c r="AA13" s="159"/>
    </row>
    <row r="14" spans="1:61" s="75" customFormat="1" ht="11.25" customHeight="1">
      <c r="A14" s="79" t="s">
        <v>152</v>
      </c>
      <c r="B14" s="80" t="s">
        <v>169</v>
      </c>
      <c r="C14" s="89" t="s">
        <v>65</v>
      </c>
      <c r="D14" s="83" t="s">
        <v>166</v>
      </c>
      <c r="E14" s="85" t="s">
        <v>77</v>
      </c>
      <c r="F14" s="78" t="s">
        <v>65</v>
      </c>
      <c r="G14" s="84">
        <v>24000</v>
      </c>
      <c r="H14" s="86"/>
      <c r="I14" s="78" t="s">
        <v>65</v>
      </c>
      <c r="J14" s="87">
        <v>0.1</v>
      </c>
      <c r="K14" s="85" t="s">
        <v>65</v>
      </c>
      <c r="L14" s="85" t="s">
        <v>65</v>
      </c>
      <c r="M14" s="85" t="s">
        <v>65</v>
      </c>
      <c r="N14" s="88" t="s">
        <v>65</v>
      </c>
      <c r="O14" s="78" t="s">
        <v>66</v>
      </c>
      <c r="P14" s="78" t="s">
        <v>65</v>
      </c>
      <c r="Q14" s="85" t="s">
        <v>116</v>
      </c>
      <c r="R14" s="85" t="s">
        <v>68</v>
      </c>
      <c r="S14" s="85" t="s">
        <v>159</v>
      </c>
      <c r="T14" s="88" t="s">
        <v>155</v>
      </c>
      <c r="U14" s="78" t="s">
        <v>65</v>
      </c>
      <c r="V14" s="85" t="s">
        <v>65</v>
      </c>
      <c r="W14" s="88" t="s">
        <v>70</v>
      </c>
      <c r="X14" s="89" t="s">
        <v>170</v>
      </c>
      <c r="Y14" s="97" t="s">
        <v>171</v>
      </c>
      <c r="Z14" s="157" t="s">
        <v>605</v>
      </c>
      <c r="AA14" s="159" t="s">
        <v>1101</v>
      </c>
    </row>
    <row r="15" spans="1:61" s="75" customFormat="1" ht="11.25" customHeight="1">
      <c r="A15" s="79" t="s">
        <v>152</v>
      </c>
      <c r="B15" s="80" t="s">
        <v>1082</v>
      </c>
      <c r="C15" s="82">
        <f>4500/0.7</f>
        <v>6428.5714285714294</v>
      </c>
      <c r="D15" s="83" t="s">
        <v>64</v>
      </c>
      <c r="E15" s="85" t="s">
        <v>77</v>
      </c>
      <c r="F15" s="78">
        <v>65</v>
      </c>
      <c r="G15" s="84" t="s">
        <v>65</v>
      </c>
      <c r="H15" s="86"/>
      <c r="I15" s="78" t="s">
        <v>65</v>
      </c>
      <c r="J15" s="87">
        <v>0.1</v>
      </c>
      <c r="K15" s="85" t="s">
        <v>65</v>
      </c>
      <c r="L15" s="85" t="s">
        <v>65</v>
      </c>
      <c r="M15" s="85" t="s">
        <v>65</v>
      </c>
      <c r="N15" s="88" t="s">
        <v>65</v>
      </c>
      <c r="O15" s="78" t="s">
        <v>66</v>
      </c>
      <c r="P15" s="78" t="s">
        <v>65</v>
      </c>
      <c r="Q15" s="85" t="s">
        <v>116</v>
      </c>
      <c r="R15" s="85" t="s">
        <v>68</v>
      </c>
      <c r="S15" s="85" t="s">
        <v>159</v>
      </c>
      <c r="T15" s="88" t="s">
        <v>155</v>
      </c>
      <c r="U15" s="78" t="s">
        <v>65</v>
      </c>
      <c r="V15" s="85" t="s">
        <v>65</v>
      </c>
      <c r="W15" s="88"/>
      <c r="X15" s="89" t="s">
        <v>172</v>
      </c>
      <c r="Y15" s="97" t="s">
        <v>173</v>
      </c>
      <c r="Z15" s="157"/>
      <c r="AA15" s="159"/>
    </row>
    <row r="16" spans="1:61" s="76" customFormat="1" ht="11.25" customHeight="1">
      <c r="A16" s="79" t="s">
        <v>152</v>
      </c>
      <c r="B16" s="80" t="s">
        <v>1083</v>
      </c>
      <c r="C16" s="82">
        <f>9000/0.7</f>
        <v>12857.142857142859</v>
      </c>
      <c r="D16" s="83" t="s">
        <v>64</v>
      </c>
      <c r="E16" s="85" t="s">
        <v>77</v>
      </c>
      <c r="F16" s="78">
        <v>65</v>
      </c>
      <c r="G16" s="84">
        <v>24000</v>
      </c>
      <c r="H16" s="86"/>
      <c r="I16" s="78" t="s">
        <v>65</v>
      </c>
      <c r="J16" s="87">
        <v>0.1</v>
      </c>
      <c r="K16" s="85" t="s">
        <v>65</v>
      </c>
      <c r="L16" s="85" t="s">
        <v>65</v>
      </c>
      <c r="M16" s="85" t="s">
        <v>65</v>
      </c>
      <c r="N16" s="88" t="s">
        <v>65</v>
      </c>
      <c r="O16" s="78" t="s">
        <v>66</v>
      </c>
      <c r="P16" s="78" t="s">
        <v>65</v>
      </c>
      <c r="Q16" s="85" t="s">
        <v>116</v>
      </c>
      <c r="R16" s="85" t="s">
        <v>68</v>
      </c>
      <c r="S16" s="85" t="s">
        <v>159</v>
      </c>
      <c r="T16" s="88" t="s">
        <v>155</v>
      </c>
      <c r="U16" s="78" t="s">
        <v>65</v>
      </c>
      <c r="V16" s="85" t="s">
        <v>65</v>
      </c>
      <c r="W16" s="88" t="s">
        <v>70</v>
      </c>
      <c r="X16" s="89" t="s">
        <v>174</v>
      </c>
      <c r="Y16" s="97" t="s">
        <v>175</v>
      </c>
      <c r="Z16" s="157"/>
      <c r="AA16" s="159" t="s">
        <v>1102</v>
      </c>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row>
    <row r="17" spans="1:61" s="75" customFormat="1" ht="11.25" customHeight="1">
      <c r="A17" s="79" t="s">
        <v>152</v>
      </c>
      <c r="B17" s="80" t="s">
        <v>176</v>
      </c>
      <c r="C17" s="89" t="s">
        <v>65</v>
      </c>
      <c r="D17" s="83" t="s">
        <v>166</v>
      </c>
      <c r="E17" s="85" t="s">
        <v>77</v>
      </c>
      <c r="F17" s="78" t="s">
        <v>65</v>
      </c>
      <c r="G17" s="84" t="s">
        <v>65</v>
      </c>
      <c r="H17" s="86"/>
      <c r="I17" s="78" t="s">
        <v>65</v>
      </c>
      <c r="J17" s="87" t="s">
        <v>65</v>
      </c>
      <c r="K17" s="85" t="s">
        <v>88</v>
      </c>
      <c r="L17" s="85" t="s">
        <v>88</v>
      </c>
      <c r="M17" s="85" t="s">
        <v>88</v>
      </c>
      <c r="N17" s="88" t="s">
        <v>65</v>
      </c>
      <c r="O17" s="78" t="s">
        <v>66</v>
      </c>
      <c r="P17" s="78" t="s">
        <v>65</v>
      </c>
      <c r="Q17" s="85" t="s">
        <v>116</v>
      </c>
      <c r="R17" s="85" t="s">
        <v>68</v>
      </c>
      <c r="S17" s="85" t="s">
        <v>159</v>
      </c>
      <c r="T17" s="88" t="s">
        <v>155</v>
      </c>
      <c r="U17" s="78" t="s">
        <v>65</v>
      </c>
      <c r="V17" s="85" t="s">
        <v>70</v>
      </c>
      <c r="W17" s="88" t="s">
        <v>70</v>
      </c>
      <c r="X17" s="89" t="s">
        <v>177</v>
      </c>
      <c r="Y17" s="97" t="s">
        <v>178</v>
      </c>
      <c r="Z17" s="157" t="s">
        <v>179</v>
      </c>
      <c r="AA17" s="159"/>
    </row>
    <row r="18" spans="1:61" s="75" customFormat="1" ht="11.25" customHeight="1">
      <c r="A18" s="79" t="s">
        <v>152</v>
      </c>
      <c r="B18" s="80" t="s">
        <v>180</v>
      </c>
      <c r="C18" s="89" t="s">
        <v>65</v>
      </c>
      <c r="D18" s="83" t="s">
        <v>166</v>
      </c>
      <c r="E18" s="85" t="s">
        <v>77</v>
      </c>
      <c r="F18" s="78" t="s">
        <v>65</v>
      </c>
      <c r="G18" s="84">
        <v>24000</v>
      </c>
      <c r="H18" s="86"/>
      <c r="I18" s="78" t="s">
        <v>65</v>
      </c>
      <c r="J18" s="87" t="s">
        <v>65</v>
      </c>
      <c r="K18" s="85" t="s">
        <v>88</v>
      </c>
      <c r="L18" s="85" t="s">
        <v>88</v>
      </c>
      <c r="M18" s="85" t="s">
        <v>88</v>
      </c>
      <c r="N18" s="88" t="s">
        <v>65</v>
      </c>
      <c r="O18" s="78" t="s">
        <v>66</v>
      </c>
      <c r="P18" s="78" t="s">
        <v>65</v>
      </c>
      <c r="Q18" s="85" t="s">
        <v>116</v>
      </c>
      <c r="R18" s="85" t="s">
        <v>68</v>
      </c>
      <c r="S18" s="85" t="s">
        <v>159</v>
      </c>
      <c r="T18" s="88" t="s">
        <v>155</v>
      </c>
      <c r="U18" s="78" t="s">
        <v>65</v>
      </c>
      <c r="V18" s="85" t="s">
        <v>70</v>
      </c>
      <c r="W18" s="88" t="s">
        <v>70</v>
      </c>
      <c r="X18" s="89" t="s">
        <v>181</v>
      </c>
      <c r="Y18" s="97" t="s">
        <v>182</v>
      </c>
      <c r="Z18" s="157" t="s">
        <v>183</v>
      </c>
      <c r="AA18" s="159" t="s">
        <v>184</v>
      </c>
    </row>
    <row r="19" spans="1:61" s="75" customFormat="1" ht="11.25" customHeight="1">
      <c r="A19" s="79" t="s">
        <v>238</v>
      </c>
      <c r="B19" s="80" t="s">
        <v>558</v>
      </c>
      <c r="C19" s="82">
        <v>5000</v>
      </c>
      <c r="D19" s="83" t="s">
        <v>64</v>
      </c>
      <c r="E19" s="85" t="s">
        <v>77</v>
      </c>
      <c r="F19" s="78" t="s">
        <v>65</v>
      </c>
      <c r="G19" s="84" t="s">
        <v>65</v>
      </c>
      <c r="H19" s="86"/>
      <c r="I19" s="78" t="s">
        <v>65</v>
      </c>
      <c r="J19" s="87">
        <v>0.1</v>
      </c>
      <c r="K19" s="85" t="s">
        <v>65</v>
      </c>
      <c r="L19" s="85" t="s">
        <v>65</v>
      </c>
      <c r="M19" s="85" t="s">
        <v>65</v>
      </c>
      <c r="N19" s="88" t="s">
        <v>65</v>
      </c>
      <c r="O19" s="78" t="s">
        <v>66</v>
      </c>
      <c r="P19" s="78" t="s">
        <v>65</v>
      </c>
      <c r="Q19" s="85" t="s">
        <v>67</v>
      </c>
      <c r="R19" s="85" t="s">
        <v>68</v>
      </c>
      <c r="S19" s="85" t="s">
        <v>102</v>
      </c>
      <c r="T19" s="88" t="s">
        <v>86</v>
      </c>
      <c r="U19" s="78" t="s">
        <v>65</v>
      </c>
      <c r="V19" s="85" t="s">
        <v>65</v>
      </c>
      <c r="W19" s="88" t="s">
        <v>65</v>
      </c>
      <c r="X19" s="89" t="s">
        <v>559</v>
      </c>
      <c r="Y19" s="97" t="s">
        <v>65</v>
      </c>
      <c r="Z19" s="157"/>
      <c r="AA19" s="159"/>
    </row>
    <row r="20" spans="1:61" s="75" customFormat="1" ht="11.25" customHeight="1">
      <c r="A20" s="79" t="s">
        <v>238</v>
      </c>
      <c r="B20" s="80" t="s">
        <v>560</v>
      </c>
      <c r="C20" s="91">
        <v>1</v>
      </c>
      <c r="D20" s="83" t="s">
        <v>87</v>
      </c>
      <c r="E20" s="85" t="s">
        <v>77</v>
      </c>
      <c r="F20" s="78" t="s">
        <v>65</v>
      </c>
      <c r="G20" s="84" t="s">
        <v>65</v>
      </c>
      <c r="H20" s="86"/>
      <c r="I20" s="78" t="s">
        <v>88</v>
      </c>
      <c r="J20" s="87" t="s">
        <v>65</v>
      </c>
      <c r="K20" s="85" t="s">
        <v>65</v>
      </c>
      <c r="L20" s="85" t="s">
        <v>65</v>
      </c>
      <c r="M20" s="85" t="s">
        <v>65</v>
      </c>
      <c r="N20" s="88" t="s">
        <v>88</v>
      </c>
      <c r="O20" s="78" t="s">
        <v>66</v>
      </c>
      <c r="P20" s="78" t="s">
        <v>65</v>
      </c>
      <c r="Q20" s="85" t="s">
        <v>67</v>
      </c>
      <c r="R20" s="85" t="s">
        <v>68</v>
      </c>
      <c r="S20" s="85" t="s">
        <v>561</v>
      </c>
      <c r="T20" s="88" t="s">
        <v>86</v>
      </c>
      <c r="U20" s="78" t="s">
        <v>65</v>
      </c>
      <c r="V20" s="85" t="s">
        <v>65</v>
      </c>
      <c r="W20" s="88" t="s">
        <v>65</v>
      </c>
      <c r="X20" s="89" t="s">
        <v>562</v>
      </c>
      <c r="Y20" s="97" t="s">
        <v>65</v>
      </c>
      <c r="Z20" s="157"/>
      <c r="AA20" s="159" t="s">
        <v>563</v>
      </c>
    </row>
    <row r="21" spans="1:61" s="75" customFormat="1" ht="11.25" customHeight="1">
      <c r="A21" s="79" t="s">
        <v>238</v>
      </c>
      <c r="B21" s="80" t="s">
        <v>239</v>
      </c>
      <c r="C21" s="89" t="s">
        <v>65</v>
      </c>
      <c r="D21" s="83" t="s">
        <v>166</v>
      </c>
      <c r="E21" s="85" t="s">
        <v>77</v>
      </c>
      <c r="F21" s="78">
        <v>65</v>
      </c>
      <c r="G21" s="84" t="s">
        <v>65</v>
      </c>
      <c r="H21" s="86"/>
      <c r="I21" s="78" t="s">
        <v>88</v>
      </c>
      <c r="J21" s="87">
        <v>0.1</v>
      </c>
      <c r="K21" s="85" t="s">
        <v>65</v>
      </c>
      <c r="L21" s="85" t="s">
        <v>65</v>
      </c>
      <c r="M21" s="85" t="s">
        <v>65</v>
      </c>
      <c r="N21" s="88" t="s">
        <v>65</v>
      </c>
      <c r="O21" s="78" t="s">
        <v>504</v>
      </c>
      <c r="P21" s="78" t="s">
        <v>65</v>
      </c>
      <c r="Q21" s="85" t="s">
        <v>46</v>
      </c>
      <c r="R21" s="85" t="s">
        <v>96</v>
      </c>
      <c r="S21" s="85" t="s">
        <v>102</v>
      </c>
      <c r="T21" s="88" t="s">
        <v>86</v>
      </c>
      <c r="U21" s="78" t="s">
        <v>65</v>
      </c>
      <c r="V21" s="85" t="s">
        <v>65</v>
      </c>
      <c r="W21" s="88" t="s">
        <v>65</v>
      </c>
      <c r="X21" s="89" t="s">
        <v>240</v>
      </c>
      <c r="Y21" s="97" t="s">
        <v>241</v>
      </c>
      <c r="Z21" s="157" t="s">
        <v>242</v>
      </c>
      <c r="AA21" s="159"/>
    </row>
    <row r="22" spans="1:61" s="75" customFormat="1" ht="11.25" customHeight="1">
      <c r="A22" s="79" t="s">
        <v>238</v>
      </c>
      <c r="B22" s="80" t="s">
        <v>243</v>
      </c>
      <c r="C22" s="91"/>
      <c r="D22" s="80" t="s">
        <v>87</v>
      </c>
      <c r="E22" s="98" t="s">
        <v>244</v>
      </c>
      <c r="F22" s="97" t="s">
        <v>65</v>
      </c>
      <c r="G22" s="98" t="s">
        <v>65</v>
      </c>
      <c r="H22" s="80"/>
      <c r="I22" s="97" t="s">
        <v>65</v>
      </c>
      <c r="J22" s="98" t="s">
        <v>65</v>
      </c>
      <c r="K22" s="98" t="s">
        <v>65</v>
      </c>
      <c r="L22" s="98" t="s">
        <v>65</v>
      </c>
      <c r="M22" s="98" t="s">
        <v>65</v>
      </c>
      <c r="N22" s="80" t="s">
        <v>65</v>
      </c>
      <c r="O22" s="97"/>
      <c r="P22" s="97" t="s">
        <v>65</v>
      </c>
      <c r="Q22" s="99" t="s">
        <v>46</v>
      </c>
      <c r="R22" s="99" t="s">
        <v>96</v>
      </c>
      <c r="S22" s="99" t="s">
        <v>102</v>
      </c>
      <c r="T22" s="81" t="s">
        <v>86</v>
      </c>
      <c r="U22" s="97" t="s">
        <v>65</v>
      </c>
      <c r="V22" s="98" t="s">
        <v>65</v>
      </c>
      <c r="W22" s="80" t="s">
        <v>65</v>
      </c>
      <c r="X22" s="89" t="s">
        <v>241</v>
      </c>
      <c r="Y22" s="97" t="s">
        <v>240</v>
      </c>
      <c r="Z22" s="157" t="s">
        <v>609</v>
      </c>
      <c r="AA22" s="159"/>
    </row>
    <row r="23" spans="1:61" s="75" customFormat="1" ht="11.25" customHeight="1">
      <c r="A23" s="79" t="s">
        <v>245</v>
      </c>
      <c r="B23" s="80" t="s">
        <v>251</v>
      </c>
      <c r="C23" s="82">
        <f>81080/0.4</f>
        <v>202700</v>
      </c>
      <c r="D23" s="83" t="s">
        <v>64</v>
      </c>
      <c r="E23" s="85" t="s">
        <v>77</v>
      </c>
      <c r="F23" s="78" t="s">
        <v>65</v>
      </c>
      <c r="G23" s="84" t="s">
        <v>65</v>
      </c>
      <c r="H23" s="86"/>
      <c r="I23" s="78" t="s">
        <v>88</v>
      </c>
      <c r="J23" s="87" t="s">
        <v>65</v>
      </c>
      <c r="K23" s="85" t="s">
        <v>88</v>
      </c>
      <c r="L23" s="85" t="s">
        <v>88</v>
      </c>
      <c r="M23" s="85" t="s">
        <v>88</v>
      </c>
      <c r="N23" s="88" t="s">
        <v>65</v>
      </c>
      <c r="O23" s="78" t="s">
        <v>66</v>
      </c>
      <c r="P23" s="78" t="s">
        <v>65</v>
      </c>
      <c r="Q23" s="85" t="s">
        <v>67</v>
      </c>
      <c r="R23" s="85" t="s">
        <v>68</v>
      </c>
      <c r="S23" s="85" t="s">
        <v>247</v>
      </c>
      <c r="T23" s="88" t="s">
        <v>90</v>
      </c>
      <c r="U23" s="78" t="s">
        <v>65</v>
      </c>
      <c r="V23" s="85" t="s">
        <v>70</v>
      </c>
      <c r="W23" s="88" t="s">
        <v>65</v>
      </c>
      <c r="X23" s="89" t="s">
        <v>252</v>
      </c>
      <c r="Y23" s="97" t="s">
        <v>65</v>
      </c>
      <c r="Z23" s="157"/>
      <c r="AA23" s="159"/>
    </row>
    <row r="24" spans="1:61" s="75" customFormat="1" ht="11.25" customHeight="1">
      <c r="A24" s="79" t="s">
        <v>245</v>
      </c>
      <c r="B24" s="80" t="s">
        <v>253</v>
      </c>
      <c r="C24" s="82">
        <f>81080/0.4</f>
        <v>202700</v>
      </c>
      <c r="D24" s="83" t="s">
        <v>64</v>
      </c>
      <c r="E24" s="85" t="s">
        <v>244</v>
      </c>
      <c r="F24" s="78" t="s">
        <v>65</v>
      </c>
      <c r="G24" s="84" t="s">
        <v>65</v>
      </c>
      <c r="H24" s="86"/>
      <c r="I24" s="78" t="s">
        <v>65</v>
      </c>
      <c r="J24" s="87" t="s">
        <v>65</v>
      </c>
      <c r="K24" s="85" t="s">
        <v>65</v>
      </c>
      <c r="L24" s="85" t="s">
        <v>65</v>
      </c>
      <c r="M24" s="85" t="s">
        <v>65</v>
      </c>
      <c r="N24" s="88" t="s">
        <v>65</v>
      </c>
      <c r="O24" s="78" t="s">
        <v>65</v>
      </c>
      <c r="P24" s="78" t="s">
        <v>65</v>
      </c>
      <c r="Q24" s="85" t="s">
        <v>67</v>
      </c>
      <c r="R24" s="85" t="s">
        <v>68</v>
      </c>
      <c r="S24" s="85" t="s">
        <v>247</v>
      </c>
      <c r="T24" s="88" t="s">
        <v>86</v>
      </c>
      <c r="U24" s="78" t="s">
        <v>65</v>
      </c>
      <c r="V24" s="85" t="s">
        <v>70</v>
      </c>
      <c r="W24" s="88" t="s">
        <v>65</v>
      </c>
      <c r="X24" s="89" t="s">
        <v>254</v>
      </c>
      <c r="Y24" s="97" t="s">
        <v>65</v>
      </c>
      <c r="Z24" s="157"/>
      <c r="AA24" s="159"/>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row>
    <row r="25" spans="1:61" s="75" customFormat="1" ht="11.25" customHeight="1">
      <c r="A25" s="79" t="s">
        <v>278</v>
      </c>
      <c r="B25" s="80" t="s">
        <v>279</v>
      </c>
      <c r="C25" s="82">
        <f>1852/0.7875</f>
        <v>2351.7460317460318</v>
      </c>
      <c r="D25" s="83" t="s">
        <v>64</v>
      </c>
      <c r="E25" s="85" t="s">
        <v>113</v>
      </c>
      <c r="F25" s="78" t="s">
        <v>65</v>
      </c>
      <c r="G25" s="84" t="s">
        <v>65</v>
      </c>
      <c r="H25" s="86"/>
      <c r="I25" s="78" t="s">
        <v>65</v>
      </c>
      <c r="J25" s="87" t="s">
        <v>65</v>
      </c>
      <c r="K25" s="85" t="s">
        <v>65</v>
      </c>
      <c r="L25" s="85" t="s">
        <v>65</v>
      </c>
      <c r="M25" s="85" t="s">
        <v>65</v>
      </c>
      <c r="N25" s="88" t="s">
        <v>65</v>
      </c>
      <c r="O25" s="78" t="s">
        <v>66</v>
      </c>
      <c r="P25" s="78" t="s">
        <v>65</v>
      </c>
      <c r="Q25" s="85" t="s">
        <v>116</v>
      </c>
      <c r="R25" s="85" t="s">
        <v>68</v>
      </c>
      <c r="S25" s="85" t="s">
        <v>149</v>
      </c>
      <c r="T25" s="88" t="s">
        <v>90</v>
      </c>
      <c r="U25" s="78" t="s">
        <v>65</v>
      </c>
      <c r="V25" s="85" t="s">
        <v>65</v>
      </c>
      <c r="W25" s="88" t="s">
        <v>65</v>
      </c>
      <c r="X25" s="89" t="s">
        <v>280</v>
      </c>
      <c r="Y25" s="97" t="s">
        <v>65</v>
      </c>
      <c r="Z25" s="157" t="s">
        <v>281</v>
      </c>
      <c r="AA25" s="159"/>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row>
    <row r="26" spans="1:61" s="76" customFormat="1" ht="11.25" customHeight="1">
      <c r="A26" s="79" t="s">
        <v>289</v>
      </c>
      <c r="B26" s="80" t="s">
        <v>301</v>
      </c>
      <c r="C26" s="82">
        <f>5000/(1/3)</f>
        <v>15000</v>
      </c>
      <c r="D26" s="83" t="s">
        <v>64</v>
      </c>
      <c r="E26" s="85" t="s">
        <v>106</v>
      </c>
      <c r="F26" s="78" t="s">
        <v>65</v>
      </c>
      <c r="G26" s="84" t="s">
        <v>65</v>
      </c>
      <c r="H26" s="86"/>
      <c r="I26" s="78" t="s">
        <v>65</v>
      </c>
      <c r="J26" s="87" t="s">
        <v>65</v>
      </c>
      <c r="K26" s="85" t="s">
        <v>65</v>
      </c>
      <c r="L26" s="85" t="s">
        <v>65</v>
      </c>
      <c r="M26" s="85" t="s">
        <v>65</v>
      </c>
      <c r="N26" s="88" t="s">
        <v>65</v>
      </c>
      <c r="O26" s="78" t="s">
        <v>65</v>
      </c>
      <c r="P26" s="78" t="s">
        <v>65</v>
      </c>
      <c r="Q26" s="85" t="s">
        <v>67</v>
      </c>
      <c r="R26" s="85" t="s">
        <v>68</v>
      </c>
      <c r="S26" s="85" t="s">
        <v>302</v>
      </c>
      <c r="T26" s="88" t="s">
        <v>1090</v>
      </c>
      <c r="U26" s="90"/>
      <c r="V26" s="85" t="s">
        <v>65</v>
      </c>
      <c r="W26" s="88" t="s">
        <v>65</v>
      </c>
      <c r="X26" s="89" t="s">
        <v>303</v>
      </c>
      <c r="Y26" s="97" t="s">
        <v>65</v>
      </c>
      <c r="Z26" s="157" t="s">
        <v>304</v>
      </c>
      <c r="AA26" s="159" t="s">
        <v>305</v>
      </c>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row>
    <row r="27" spans="1:61" s="75" customFormat="1" ht="11.25" customHeight="1">
      <c r="A27" s="79" t="s">
        <v>289</v>
      </c>
      <c r="B27" s="80" t="s">
        <v>310</v>
      </c>
      <c r="C27" s="91"/>
      <c r="D27" s="83" t="s">
        <v>166</v>
      </c>
      <c r="E27" s="85" t="s">
        <v>77</v>
      </c>
      <c r="F27" s="78" t="s">
        <v>65</v>
      </c>
      <c r="G27" s="84" t="s">
        <v>65</v>
      </c>
      <c r="H27" s="86"/>
      <c r="I27" s="78"/>
      <c r="J27" s="87">
        <v>0.3</v>
      </c>
      <c r="K27" s="85" t="s">
        <v>65</v>
      </c>
      <c r="L27" s="85" t="s">
        <v>65</v>
      </c>
      <c r="M27" s="85" t="s">
        <v>65</v>
      </c>
      <c r="N27" s="88" t="s">
        <v>88</v>
      </c>
      <c r="O27" s="78" t="s">
        <v>66</v>
      </c>
      <c r="P27" s="78" t="s">
        <v>65</v>
      </c>
      <c r="Q27" s="85" t="s">
        <v>67</v>
      </c>
      <c r="R27" s="85" t="s">
        <v>68</v>
      </c>
      <c r="S27" s="85" t="s">
        <v>69</v>
      </c>
      <c r="T27" s="88" t="s">
        <v>69</v>
      </c>
      <c r="U27" s="90"/>
      <c r="V27" s="85" t="s">
        <v>65</v>
      </c>
      <c r="W27" s="88" t="s">
        <v>65</v>
      </c>
      <c r="X27" s="89" t="s">
        <v>308</v>
      </c>
      <c r="Y27" s="97" t="s">
        <v>307</v>
      </c>
      <c r="Z27" s="157" t="s">
        <v>311</v>
      </c>
      <c r="AA27" s="159" t="s">
        <v>312</v>
      </c>
    </row>
    <row r="28" spans="1:61" s="75" customFormat="1" ht="11.25" customHeight="1">
      <c r="A28" s="79" t="s">
        <v>289</v>
      </c>
      <c r="B28" s="80" t="s">
        <v>1088</v>
      </c>
      <c r="C28" s="82">
        <f>100000/(1/3)</f>
        <v>300000</v>
      </c>
      <c r="D28" s="83" t="s">
        <v>64</v>
      </c>
      <c r="E28" s="85" t="s">
        <v>77</v>
      </c>
      <c r="F28" s="78"/>
      <c r="G28" s="84"/>
      <c r="H28" s="86"/>
      <c r="I28" s="78"/>
      <c r="J28" s="87"/>
      <c r="K28" s="85"/>
      <c r="L28" s="85"/>
      <c r="M28" s="85"/>
      <c r="N28" s="88" t="s">
        <v>88</v>
      </c>
      <c r="O28" s="78" t="s">
        <v>66</v>
      </c>
      <c r="P28" s="78"/>
      <c r="Q28" s="85" t="s">
        <v>67</v>
      </c>
      <c r="R28" s="85" t="s">
        <v>68</v>
      </c>
      <c r="S28" s="85" t="s">
        <v>69</v>
      </c>
      <c r="T28" s="88" t="s">
        <v>90</v>
      </c>
      <c r="U28" s="78"/>
      <c r="V28" s="85"/>
      <c r="W28" s="88"/>
      <c r="X28" s="89" t="s">
        <v>1065</v>
      </c>
      <c r="Y28" s="97" t="s">
        <v>1066</v>
      </c>
      <c r="Z28" s="161"/>
      <c r="AA28" s="159" t="s">
        <v>1067</v>
      </c>
    </row>
    <row r="29" spans="1:61" s="76" customFormat="1" ht="11.25" customHeight="1">
      <c r="A29" s="79" t="s">
        <v>322</v>
      </c>
      <c r="B29" s="80" t="s">
        <v>338</v>
      </c>
      <c r="C29" s="82">
        <v>24960</v>
      </c>
      <c r="D29" s="83" t="s">
        <v>64</v>
      </c>
      <c r="E29" s="85" t="s">
        <v>77</v>
      </c>
      <c r="F29" s="78" t="s">
        <v>65</v>
      </c>
      <c r="G29" s="84" t="s">
        <v>65</v>
      </c>
      <c r="H29" s="86"/>
      <c r="I29" s="78" t="s">
        <v>65</v>
      </c>
      <c r="J29" s="87">
        <v>0.1</v>
      </c>
      <c r="K29" s="85" t="s">
        <v>65</v>
      </c>
      <c r="L29" s="85" t="s">
        <v>65</v>
      </c>
      <c r="M29" s="85" t="s">
        <v>65</v>
      </c>
      <c r="N29" s="88" t="s">
        <v>65</v>
      </c>
      <c r="O29" s="78" t="s">
        <v>66</v>
      </c>
      <c r="P29" s="78" t="s">
        <v>65</v>
      </c>
      <c r="Q29" s="85" t="s">
        <v>67</v>
      </c>
      <c r="R29" s="85" t="s">
        <v>68</v>
      </c>
      <c r="S29" s="85" t="s">
        <v>314</v>
      </c>
      <c r="T29" s="88" t="s">
        <v>90</v>
      </c>
      <c r="U29" s="78" t="s">
        <v>65</v>
      </c>
      <c r="V29" s="85" t="s">
        <v>65</v>
      </c>
      <c r="W29" s="88" t="s">
        <v>65</v>
      </c>
      <c r="X29" s="89" t="s">
        <v>339</v>
      </c>
      <c r="Y29" s="97" t="s">
        <v>65</v>
      </c>
      <c r="Z29" s="157"/>
      <c r="AA29" s="159" t="s">
        <v>340</v>
      </c>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row>
    <row r="30" spans="1:61" s="75" customFormat="1" ht="11.25" customHeight="1">
      <c r="A30" s="79" t="s">
        <v>322</v>
      </c>
      <c r="B30" s="80" t="s">
        <v>341</v>
      </c>
      <c r="C30" s="82">
        <v>12480</v>
      </c>
      <c r="D30" s="83" t="s">
        <v>64</v>
      </c>
      <c r="E30" s="85" t="s">
        <v>77</v>
      </c>
      <c r="F30" s="78" t="s">
        <v>65</v>
      </c>
      <c r="G30" s="84" t="s">
        <v>65</v>
      </c>
      <c r="H30" s="86" t="s">
        <v>88</v>
      </c>
      <c r="I30" s="78" t="s">
        <v>88</v>
      </c>
      <c r="J30" s="87" t="s">
        <v>65</v>
      </c>
      <c r="K30" s="85" t="s">
        <v>65</v>
      </c>
      <c r="L30" s="85" t="s">
        <v>65</v>
      </c>
      <c r="M30" s="85" t="s">
        <v>65</v>
      </c>
      <c r="N30" s="88" t="s">
        <v>65</v>
      </c>
      <c r="O30" s="78" t="s">
        <v>66</v>
      </c>
      <c r="P30" s="78" t="s">
        <v>65</v>
      </c>
      <c r="Q30" s="85" t="s">
        <v>67</v>
      </c>
      <c r="R30" s="85" t="s">
        <v>68</v>
      </c>
      <c r="S30" s="85" t="s">
        <v>314</v>
      </c>
      <c r="T30" s="88" t="s">
        <v>90</v>
      </c>
      <c r="U30" s="78" t="s">
        <v>65</v>
      </c>
      <c r="V30" s="85" t="s">
        <v>65</v>
      </c>
      <c r="W30" s="88" t="s">
        <v>65</v>
      </c>
      <c r="X30" s="89" t="s">
        <v>342</v>
      </c>
      <c r="Y30" s="97" t="s">
        <v>343</v>
      </c>
      <c r="Z30" s="157"/>
      <c r="AA30" s="158" t="s">
        <v>344</v>
      </c>
    </row>
    <row r="31" spans="1:61" s="75" customFormat="1" ht="11.25" customHeight="1">
      <c r="A31" s="79" t="s">
        <v>322</v>
      </c>
      <c r="B31" s="80" t="s">
        <v>345</v>
      </c>
      <c r="C31" s="82">
        <v>12480</v>
      </c>
      <c r="D31" s="83" t="s">
        <v>64</v>
      </c>
      <c r="E31" s="85" t="s">
        <v>77</v>
      </c>
      <c r="F31" s="78">
        <v>62</v>
      </c>
      <c r="G31" s="84" t="s">
        <v>65</v>
      </c>
      <c r="H31" s="86" t="s">
        <v>88</v>
      </c>
      <c r="I31" s="78" t="s">
        <v>65</v>
      </c>
      <c r="J31" s="87">
        <v>0.1</v>
      </c>
      <c r="K31" s="85" t="s">
        <v>65</v>
      </c>
      <c r="L31" s="85" t="s">
        <v>65</v>
      </c>
      <c r="M31" s="85" t="s">
        <v>65</v>
      </c>
      <c r="N31" s="88" t="s">
        <v>65</v>
      </c>
      <c r="O31" s="78" t="s">
        <v>66</v>
      </c>
      <c r="P31" s="78" t="s">
        <v>65</v>
      </c>
      <c r="Q31" s="85" t="s">
        <v>67</v>
      </c>
      <c r="R31" s="85" t="s">
        <v>68</v>
      </c>
      <c r="S31" s="85" t="s">
        <v>314</v>
      </c>
      <c r="T31" s="88" t="s">
        <v>90</v>
      </c>
      <c r="U31" s="78" t="s">
        <v>65</v>
      </c>
      <c r="V31" s="85" t="s">
        <v>65</v>
      </c>
      <c r="W31" s="88" t="s">
        <v>65</v>
      </c>
      <c r="X31" s="89" t="s">
        <v>343</v>
      </c>
      <c r="Y31" s="97" t="s">
        <v>342</v>
      </c>
      <c r="Z31" s="157"/>
      <c r="AA31" s="158" t="s">
        <v>344</v>
      </c>
    </row>
    <row r="32" spans="1:61" s="75" customFormat="1" ht="11.25" customHeight="1">
      <c r="A32" s="79" t="s">
        <v>372</v>
      </c>
      <c r="B32" s="80" t="s">
        <v>385</v>
      </c>
      <c r="C32" s="89" t="s">
        <v>65</v>
      </c>
      <c r="D32" s="83" t="s">
        <v>166</v>
      </c>
      <c r="E32" s="85" t="s">
        <v>77</v>
      </c>
      <c r="F32" s="78" t="s">
        <v>65</v>
      </c>
      <c r="G32" s="84" t="s">
        <v>65</v>
      </c>
      <c r="H32" s="86" t="s">
        <v>88</v>
      </c>
      <c r="I32" s="78" t="s">
        <v>88</v>
      </c>
      <c r="J32" s="87">
        <v>0.1</v>
      </c>
      <c r="K32" s="85" t="s">
        <v>88</v>
      </c>
      <c r="L32" s="85" t="s">
        <v>88</v>
      </c>
      <c r="M32" s="85" t="s">
        <v>65</v>
      </c>
      <c r="N32" s="88" t="s">
        <v>65</v>
      </c>
      <c r="O32" s="78" t="s">
        <v>65</v>
      </c>
      <c r="P32" s="78" t="s">
        <v>65</v>
      </c>
      <c r="Q32" s="85" t="s">
        <v>116</v>
      </c>
      <c r="R32" s="85" t="s">
        <v>96</v>
      </c>
      <c r="S32" s="105" t="s">
        <v>374</v>
      </c>
      <c r="T32" s="88" t="s">
        <v>90</v>
      </c>
      <c r="U32" s="78" t="s">
        <v>65</v>
      </c>
      <c r="V32" s="85" t="s">
        <v>70</v>
      </c>
      <c r="W32" s="88" t="s">
        <v>70</v>
      </c>
      <c r="X32" s="89" t="s">
        <v>386</v>
      </c>
      <c r="Y32" s="97" t="s">
        <v>387</v>
      </c>
      <c r="Z32" s="157" t="s">
        <v>388</v>
      </c>
      <c r="AA32" s="158" t="s">
        <v>389</v>
      </c>
    </row>
    <row r="33" spans="1:61" s="75" customFormat="1" ht="11.25" customHeight="1">
      <c r="A33" s="79" t="s">
        <v>372</v>
      </c>
      <c r="B33" s="80" t="s">
        <v>390</v>
      </c>
      <c r="C33" s="91">
        <v>1</v>
      </c>
      <c r="D33" s="83" t="s">
        <v>87</v>
      </c>
      <c r="E33" s="85" t="s">
        <v>244</v>
      </c>
      <c r="F33" s="78" t="s">
        <v>65</v>
      </c>
      <c r="G33" s="84" t="s">
        <v>65</v>
      </c>
      <c r="H33" s="86" t="s">
        <v>88</v>
      </c>
      <c r="I33" s="78" t="s">
        <v>65</v>
      </c>
      <c r="J33" s="87" t="s">
        <v>65</v>
      </c>
      <c r="K33" s="85" t="s">
        <v>65</v>
      </c>
      <c r="L33" s="85" t="s">
        <v>65</v>
      </c>
      <c r="M33" s="85" t="s">
        <v>65</v>
      </c>
      <c r="N33" s="88" t="s">
        <v>65</v>
      </c>
      <c r="O33" s="78" t="s">
        <v>65</v>
      </c>
      <c r="P33" s="78" t="s">
        <v>65</v>
      </c>
      <c r="Q33" s="85" t="s">
        <v>116</v>
      </c>
      <c r="R33" s="85" t="s">
        <v>68</v>
      </c>
      <c r="S33" s="105" t="s">
        <v>374</v>
      </c>
      <c r="T33" s="88" t="s">
        <v>90</v>
      </c>
      <c r="U33" s="78" t="s">
        <v>65</v>
      </c>
      <c r="V33" s="85" t="s">
        <v>70</v>
      </c>
      <c r="W33" s="88" t="s">
        <v>70</v>
      </c>
      <c r="X33" s="89" t="s">
        <v>391</v>
      </c>
      <c r="Y33" s="97" t="s">
        <v>392</v>
      </c>
      <c r="Z33" s="157"/>
      <c r="AA33" s="159" t="s">
        <v>389</v>
      </c>
    </row>
    <row r="34" spans="1:61" s="75" customFormat="1" ht="11.25" customHeight="1">
      <c r="A34" s="79" t="s">
        <v>372</v>
      </c>
      <c r="B34" s="80" t="s">
        <v>393</v>
      </c>
      <c r="C34" s="106">
        <v>400</v>
      </c>
      <c r="D34" s="83" t="s">
        <v>95</v>
      </c>
      <c r="E34" s="85" t="s">
        <v>106</v>
      </c>
      <c r="F34" s="78"/>
      <c r="G34" s="84"/>
      <c r="H34" s="86" t="s">
        <v>88</v>
      </c>
      <c r="I34" s="78"/>
      <c r="J34" s="87"/>
      <c r="K34" s="85"/>
      <c r="L34" s="85"/>
      <c r="M34" s="85"/>
      <c r="N34" s="88"/>
      <c r="O34" s="78"/>
      <c r="P34" s="78"/>
      <c r="Q34" s="85" t="s">
        <v>116</v>
      </c>
      <c r="R34" s="85" t="s">
        <v>68</v>
      </c>
      <c r="S34" s="105" t="s">
        <v>374</v>
      </c>
      <c r="T34" s="88" t="s">
        <v>90</v>
      </c>
      <c r="U34" s="78"/>
      <c r="V34" s="85"/>
      <c r="W34" s="88"/>
      <c r="X34" s="89" t="s">
        <v>394</v>
      </c>
      <c r="Y34" s="97" t="s">
        <v>395</v>
      </c>
      <c r="Z34" s="160" t="s">
        <v>396</v>
      </c>
      <c r="AA34" s="158" t="s">
        <v>397</v>
      </c>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row>
    <row r="35" spans="1:61" s="76" customFormat="1" ht="11.25" customHeight="1">
      <c r="A35" s="79" t="s">
        <v>415</v>
      </c>
      <c r="B35" s="80" t="s">
        <v>416</v>
      </c>
      <c r="C35" s="91">
        <v>1</v>
      </c>
      <c r="D35" s="83" t="s">
        <v>87</v>
      </c>
      <c r="E35" s="85" t="s">
        <v>77</v>
      </c>
      <c r="F35" s="78" t="s">
        <v>65</v>
      </c>
      <c r="G35" s="84" t="s">
        <v>65</v>
      </c>
      <c r="H35" s="86"/>
      <c r="I35" s="78" t="s">
        <v>88</v>
      </c>
      <c r="J35" s="87" t="s">
        <v>65</v>
      </c>
      <c r="K35" s="85" t="s">
        <v>65</v>
      </c>
      <c r="L35" s="85" t="s">
        <v>65</v>
      </c>
      <c r="M35" s="85" t="s">
        <v>65</v>
      </c>
      <c r="N35" s="88" t="s">
        <v>65</v>
      </c>
      <c r="O35" s="78" t="s">
        <v>66</v>
      </c>
      <c r="P35" s="78" t="s">
        <v>65</v>
      </c>
      <c r="Q35" s="85" t="s">
        <v>67</v>
      </c>
      <c r="R35" s="85" t="s">
        <v>68</v>
      </c>
      <c r="S35" s="85" t="s">
        <v>117</v>
      </c>
      <c r="T35" s="88" t="s">
        <v>117</v>
      </c>
      <c r="U35" s="78" t="s">
        <v>65</v>
      </c>
      <c r="V35" s="85" t="s">
        <v>65</v>
      </c>
      <c r="W35" s="88" t="s">
        <v>65</v>
      </c>
      <c r="X35" s="89" t="s">
        <v>417</v>
      </c>
      <c r="Y35" s="97" t="s">
        <v>418</v>
      </c>
      <c r="Z35" s="160"/>
      <c r="AA35" s="158"/>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row>
    <row r="36" spans="1:61" s="75" customFormat="1" ht="11.25" customHeight="1">
      <c r="A36" s="79" t="s">
        <v>434</v>
      </c>
      <c r="B36" s="80" t="s">
        <v>585</v>
      </c>
      <c r="C36" s="82">
        <v>6000</v>
      </c>
      <c r="D36" s="83" t="s">
        <v>64</v>
      </c>
      <c r="E36" s="85" t="s">
        <v>158</v>
      </c>
      <c r="F36" s="78">
        <v>62</v>
      </c>
      <c r="G36" s="84" t="s">
        <v>65</v>
      </c>
      <c r="H36" s="86"/>
      <c r="I36" s="78" t="s">
        <v>65</v>
      </c>
      <c r="J36" s="87" t="s">
        <v>65</v>
      </c>
      <c r="K36" s="85" t="s">
        <v>65</v>
      </c>
      <c r="L36" s="85" t="s">
        <v>65</v>
      </c>
      <c r="M36" s="85" t="s">
        <v>65</v>
      </c>
      <c r="N36" s="88" t="s">
        <v>65</v>
      </c>
      <c r="O36" s="78" t="s">
        <v>66</v>
      </c>
      <c r="P36" s="78" t="s">
        <v>65</v>
      </c>
      <c r="Q36" s="85" t="s">
        <v>116</v>
      </c>
      <c r="R36" s="85" t="s">
        <v>68</v>
      </c>
      <c r="S36" s="85" t="s">
        <v>411</v>
      </c>
      <c r="T36" s="88" t="s">
        <v>86</v>
      </c>
      <c r="U36" s="78" t="s">
        <v>65</v>
      </c>
      <c r="V36" s="85" t="s">
        <v>65</v>
      </c>
      <c r="W36" s="88" t="s">
        <v>65</v>
      </c>
      <c r="X36" s="89" t="s">
        <v>586</v>
      </c>
      <c r="Y36" s="97" t="s">
        <v>587</v>
      </c>
      <c r="Z36" s="157"/>
      <c r="AA36" s="158"/>
    </row>
    <row r="37" spans="1:61" s="75" customFormat="1" ht="11.25" customHeight="1">
      <c r="A37" s="79" t="s">
        <v>434</v>
      </c>
      <c r="B37" s="80" t="s">
        <v>588</v>
      </c>
      <c r="C37" s="82">
        <v>6000</v>
      </c>
      <c r="D37" s="83" t="s">
        <v>64</v>
      </c>
      <c r="E37" s="85" t="s">
        <v>77</v>
      </c>
      <c r="F37" s="78" t="s">
        <v>65</v>
      </c>
      <c r="G37" s="84" t="s">
        <v>65</v>
      </c>
      <c r="H37" s="86"/>
      <c r="I37" s="78" t="s">
        <v>88</v>
      </c>
      <c r="J37" s="87" t="s">
        <v>65</v>
      </c>
      <c r="K37" s="85" t="s">
        <v>65</v>
      </c>
      <c r="L37" s="85" t="s">
        <v>65</v>
      </c>
      <c r="M37" s="85" t="s">
        <v>65</v>
      </c>
      <c r="N37" s="88" t="s">
        <v>65</v>
      </c>
      <c r="O37" s="78" t="s">
        <v>66</v>
      </c>
      <c r="P37" s="78" t="s">
        <v>65</v>
      </c>
      <c r="Q37" s="85" t="s">
        <v>116</v>
      </c>
      <c r="R37" s="85" t="s">
        <v>68</v>
      </c>
      <c r="S37" s="85" t="s">
        <v>411</v>
      </c>
      <c r="T37" s="88" t="s">
        <v>86</v>
      </c>
      <c r="U37" s="78" t="s">
        <v>65</v>
      </c>
      <c r="V37" s="85" t="s">
        <v>65</v>
      </c>
      <c r="W37" s="88" t="s">
        <v>65</v>
      </c>
      <c r="X37" s="89" t="s">
        <v>589</v>
      </c>
      <c r="Y37" s="97" t="s">
        <v>590</v>
      </c>
      <c r="Z37" s="157"/>
      <c r="AA37" s="158"/>
    </row>
    <row r="38" spans="1:61" s="75" customFormat="1" ht="11.25" customHeight="1">
      <c r="A38" s="79" t="s">
        <v>434</v>
      </c>
      <c r="B38" s="80" t="s">
        <v>591</v>
      </c>
      <c r="C38" s="82">
        <v>6000</v>
      </c>
      <c r="D38" s="83" t="s">
        <v>64</v>
      </c>
      <c r="E38" s="85" t="s">
        <v>106</v>
      </c>
      <c r="F38" s="78"/>
      <c r="G38" s="84" t="s">
        <v>65</v>
      </c>
      <c r="H38" s="86" t="s">
        <v>88</v>
      </c>
      <c r="I38" s="78" t="s">
        <v>65</v>
      </c>
      <c r="J38" s="87" t="s">
        <v>65</v>
      </c>
      <c r="K38" s="85" t="s">
        <v>65</v>
      </c>
      <c r="L38" s="85" t="s">
        <v>65</v>
      </c>
      <c r="M38" s="85" t="s">
        <v>65</v>
      </c>
      <c r="N38" s="88" t="s">
        <v>65</v>
      </c>
      <c r="O38" s="78"/>
      <c r="P38" s="78" t="s">
        <v>65</v>
      </c>
      <c r="Q38" s="85" t="s">
        <v>116</v>
      </c>
      <c r="R38" s="85" t="s">
        <v>68</v>
      </c>
      <c r="S38" s="85" t="s">
        <v>411</v>
      </c>
      <c r="T38" s="88" t="s">
        <v>86</v>
      </c>
      <c r="U38" s="78" t="s">
        <v>65</v>
      </c>
      <c r="V38" s="85" t="s">
        <v>65</v>
      </c>
      <c r="W38" s="88" t="s">
        <v>65</v>
      </c>
      <c r="X38" s="89" t="s">
        <v>592</v>
      </c>
      <c r="Y38" s="97" t="s">
        <v>593</v>
      </c>
      <c r="Z38" s="157"/>
      <c r="AA38" s="158" t="s">
        <v>594</v>
      </c>
    </row>
    <row r="39" spans="1:61" s="75" customFormat="1" ht="11.25" customHeight="1">
      <c r="A39" s="79" t="s">
        <v>434</v>
      </c>
      <c r="B39" s="80" t="s">
        <v>595</v>
      </c>
      <c r="C39" s="82">
        <v>50000</v>
      </c>
      <c r="D39" s="83" t="s">
        <v>87</v>
      </c>
      <c r="E39" s="85" t="s">
        <v>77</v>
      </c>
      <c r="F39" s="78"/>
      <c r="G39" s="84"/>
      <c r="H39" s="86"/>
      <c r="I39" s="78"/>
      <c r="J39" s="87"/>
      <c r="K39" s="85"/>
      <c r="L39" s="85"/>
      <c r="M39" s="85" t="s">
        <v>88</v>
      </c>
      <c r="N39" s="88" t="s">
        <v>88</v>
      </c>
      <c r="O39" s="78" t="s">
        <v>66</v>
      </c>
      <c r="P39" s="78"/>
      <c r="Q39" s="85" t="s">
        <v>116</v>
      </c>
      <c r="R39" s="85" t="s">
        <v>68</v>
      </c>
      <c r="S39" s="85" t="s">
        <v>411</v>
      </c>
      <c r="T39" s="88" t="s">
        <v>86</v>
      </c>
      <c r="U39" s="78"/>
      <c r="V39" s="85"/>
      <c r="W39" s="88"/>
      <c r="X39" s="89" t="s">
        <v>1091</v>
      </c>
      <c r="Y39" s="97" t="s">
        <v>596</v>
      </c>
      <c r="Z39" s="160"/>
      <c r="AA39" s="158" t="s">
        <v>597</v>
      </c>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row>
    <row r="40" spans="1:61" s="75" customFormat="1" ht="11.25" customHeight="1">
      <c r="A40" s="79" t="s">
        <v>439</v>
      </c>
      <c r="B40" s="80" t="s">
        <v>638</v>
      </c>
      <c r="C40" s="89" t="s">
        <v>65</v>
      </c>
      <c r="D40" s="83" t="s">
        <v>166</v>
      </c>
      <c r="E40" s="85" t="s">
        <v>77</v>
      </c>
      <c r="F40" s="78" t="s">
        <v>65</v>
      </c>
      <c r="G40" s="84">
        <v>50000</v>
      </c>
      <c r="H40" s="86" t="s">
        <v>88</v>
      </c>
      <c r="I40" s="78" t="s">
        <v>65</v>
      </c>
      <c r="J40" s="87">
        <v>0.1</v>
      </c>
      <c r="K40" s="85" t="s">
        <v>65</v>
      </c>
      <c r="L40" s="85" t="s">
        <v>65</v>
      </c>
      <c r="M40" s="85" t="s">
        <v>65</v>
      </c>
      <c r="N40" s="88" t="s">
        <v>65</v>
      </c>
      <c r="O40" s="78" t="s">
        <v>66</v>
      </c>
      <c r="P40" s="78" t="s">
        <v>65</v>
      </c>
      <c r="Q40" s="85" t="s">
        <v>46</v>
      </c>
      <c r="R40" s="85" t="s">
        <v>220</v>
      </c>
      <c r="S40" s="85" t="s">
        <v>639</v>
      </c>
      <c r="T40" s="88" t="s">
        <v>90</v>
      </c>
      <c r="U40" s="78" t="s">
        <v>65</v>
      </c>
      <c r="V40" s="85" t="s">
        <v>65</v>
      </c>
      <c r="W40" s="88" t="s">
        <v>65</v>
      </c>
      <c r="X40" s="89" t="s">
        <v>640</v>
      </c>
      <c r="Y40" s="153" t="s">
        <v>641</v>
      </c>
      <c r="Z40" s="157" t="s">
        <v>1111</v>
      </c>
      <c r="AA40" s="158" t="s">
        <v>642</v>
      </c>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row>
    <row r="41" spans="1:61" s="75" customFormat="1" ht="11.25" customHeight="1">
      <c r="A41" s="79" t="s">
        <v>439</v>
      </c>
      <c r="B41" s="80" t="s">
        <v>643</v>
      </c>
      <c r="C41" s="82">
        <v>9000</v>
      </c>
      <c r="D41" s="83" t="s">
        <v>64</v>
      </c>
      <c r="E41" s="85" t="s">
        <v>244</v>
      </c>
      <c r="F41" s="78" t="s">
        <v>65</v>
      </c>
      <c r="G41" s="84">
        <v>50000</v>
      </c>
      <c r="H41" s="86" t="s">
        <v>88</v>
      </c>
      <c r="I41" s="78" t="s">
        <v>65</v>
      </c>
      <c r="J41" s="87" t="s">
        <v>65</v>
      </c>
      <c r="K41" s="85" t="s">
        <v>65</v>
      </c>
      <c r="L41" s="85" t="s">
        <v>65</v>
      </c>
      <c r="M41" s="85" t="s">
        <v>65</v>
      </c>
      <c r="N41" s="88" t="s">
        <v>65</v>
      </c>
      <c r="O41" s="78" t="s">
        <v>65</v>
      </c>
      <c r="P41" s="78" t="s">
        <v>65</v>
      </c>
      <c r="Q41" s="85" t="s">
        <v>46</v>
      </c>
      <c r="R41" s="85" t="s">
        <v>220</v>
      </c>
      <c r="S41" s="85" t="s">
        <v>639</v>
      </c>
      <c r="T41" s="88" t="s">
        <v>90</v>
      </c>
      <c r="U41" s="78" t="s">
        <v>65</v>
      </c>
      <c r="V41" s="85" t="s">
        <v>65</v>
      </c>
      <c r="W41" s="88" t="s">
        <v>65</v>
      </c>
      <c r="X41" s="89" t="s">
        <v>644</v>
      </c>
      <c r="Y41" s="153" t="s">
        <v>645</v>
      </c>
      <c r="Z41" s="157" t="s">
        <v>656</v>
      </c>
      <c r="AA41" s="158" t="s">
        <v>642</v>
      </c>
    </row>
    <row r="42" spans="1:61" s="76" customFormat="1" ht="11.25" customHeight="1">
      <c r="A42" s="79" t="s">
        <v>439</v>
      </c>
      <c r="B42" s="80" t="s">
        <v>646</v>
      </c>
      <c r="C42" s="82">
        <f>3500/0.5</f>
        <v>7000</v>
      </c>
      <c r="D42" s="83" t="s">
        <v>64</v>
      </c>
      <c r="E42" s="85" t="s">
        <v>106</v>
      </c>
      <c r="F42" s="78" t="s">
        <v>65</v>
      </c>
      <c r="G42" s="84">
        <v>50000</v>
      </c>
      <c r="H42" s="86" t="s">
        <v>88</v>
      </c>
      <c r="I42" s="78" t="s">
        <v>65</v>
      </c>
      <c r="J42" s="87" t="s">
        <v>65</v>
      </c>
      <c r="K42" s="85" t="s">
        <v>65</v>
      </c>
      <c r="L42" s="85" t="s">
        <v>65</v>
      </c>
      <c r="M42" s="85" t="s">
        <v>65</v>
      </c>
      <c r="N42" s="88" t="s">
        <v>65</v>
      </c>
      <c r="O42" s="78" t="s">
        <v>66</v>
      </c>
      <c r="P42" s="78" t="s">
        <v>65</v>
      </c>
      <c r="Q42" s="85" t="s">
        <v>46</v>
      </c>
      <c r="R42" s="85" t="s">
        <v>220</v>
      </c>
      <c r="S42" s="85" t="s">
        <v>639</v>
      </c>
      <c r="T42" s="88" t="s">
        <v>90</v>
      </c>
      <c r="U42" s="78" t="s">
        <v>65</v>
      </c>
      <c r="V42" s="85" t="s">
        <v>65</v>
      </c>
      <c r="W42" s="88" t="s">
        <v>65</v>
      </c>
      <c r="X42" s="89" t="s">
        <v>647</v>
      </c>
      <c r="Y42" s="153" t="s">
        <v>648</v>
      </c>
      <c r="Z42" s="157" t="s">
        <v>656</v>
      </c>
      <c r="AA42" s="158" t="s">
        <v>649</v>
      </c>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row>
    <row r="43" spans="1:61" s="76" customFormat="1" ht="11.25" customHeight="1">
      <c r="A43" s="79" t="s">
        <v>440</v>
      </c>
      <c r="B43" s="80" t="s">
        <v>681</v>
      </c>
      <c r="C43" s="82">
        <v>300000</v>
      </c>
      <c r="D43" s="83" t="s">
        <v>64</v>
      </c>
      <c r="E43" s="85" t="s">
        <v>77</v>
      </c>
      <c r="F43" s="78" t="s">
        <v>65</v>
      </c>
      <c r="G43" s="84" t="s">
        <v>65</v>
      </c>
      <c r="H43" s="86"/>
      <c r="I43" s="78" t="s">
        <v>88</v>
      </c>
      <c r="J43" s="87" t="s">
        <v>65</v>
      </c>
      <c r="K43" s="85" t="s">
        <v>65</v>
      </c>
      <c r="L43" s="85" t="s">
        <v>65</v>
      </c>
      <c r="M43" s="85" t="s">
        <v>65</v>
      </c>
      <c r="N43" s="88" t="s">
        <v>88</v>
      </c>
      <c r="O43" s="78" t="s">
        <v>66</v>
      </c>
      <c r="P43" s="78" t="s">
        <v>65</v>
      </c>
      <c r="Q43" s="85" t="s">
        <v>67</v>
      </c>
      <c r="R43" s="85" t="s">
        <v>68</v>
      </c>
      <c r="S43" s="85" t="s">
        <v>682</v>
      </c>
      <c r="T43" s="88" t="s">
        <v>86</v>
      </c>
      <c r="U43" s="78" t="s">
        <v>65</v>
      </c>
      <c r="V43" s="85" t="s">
        <v>65</v>
      </c>
      <c r="W43" s="88" t="s">
        <v>65</v>
      </c>
      <c r="X43" s="89" t="s">
        <v>683</v>
      </c>
      <c r="Y43" s="153" t="s">
        <v>684</v>
      </c>
      <c r="Z43" s="157" t="s">
        <v>685</v>
      </c>
      <c r="AA43" s="158"/>
    </row>
    <row r="44" spans="1:61" s="76" customFormat="1" ht="11.25" customHeight="1">
      <c r="A44" s="79" t="s">
        <v>440</v>
      </c>
      <c r="B44" s="80" t="s">
        <v>686</v>
      </c>
      <c r="C44" s="82">
        <v>150000</v>
      </c>
      <c r="D44" s="83" t="s">
        <v>64</v>
      </c>
      <c r="E44" s="85" t="s">
        <v>77</v>
      </c>
      <c r="F44" s="78" t="s">
        <v>65</v>
      </c>
      <c r="G44" s="84" t="s">
        <v>65</v>
      </c>
      <c r="H44" s="86"/>
      <c r="I44" s="78" t="s">
        <v>65</v>
      </c>
      <c r="J44" s="87">
        <v>0.7</v>
      </c>
      <c r="K44" s="85" t="s">
        <v>65</v>
      </c>
      <c r="L44" s="85" t="s">
        <v>65</v>
      </c>
      <c r="M44" s="85" t="s">
        <v>65</v>
      </c>
      <c r="N44" s="88" t="s">
        <v>65</v>
      </c>
      <c r="O44" s="78" t="s">
        <v>65</v>
      </c>
      <c r="P44" s="78" t="s">
        <v>65</v>
      </c>
      <c r="Q44" s="85" t="s">
        <v>67</v>
      </c>
      <c r="R44" s="85" t="s">
        <v>68</v>
      </c>
      <c r="S44" s="85" t="s">
        <v>682</v>
      </c>
      <c r="T44" s="88" t="s">
        <v>90</v>
      </c>
      <c r="U44" s="78" t="s">
        <v>65</v>
      </c>
      <c r="V44" s="85" t="s">
        <v>65</v>
      </c>
      <c r="W44" s="88" t="s">
        <v>65</v>
      </c>
      <c r="X44" s="89" t="s">
        <v>687</v>
      </c>
      <c r="Y44" s="153" t="s">
        <v>688</v>
      </c>
      <c r="Z44" s="157" t="s">
        <v>689</v>
      </c>
      <c r="AA44" s="158"/>
    </row>
    <row r="45" spans="1:61" s="76" customFormat="1" ht="11.25" customHeight="1">
      <c r="A45" s="79" t="s">
        <v>441</v>
      </c>
      <c r="B45" s="80" t="s">
        <v>251</v>
      </c>
      <c r="C45" s="91">
        <v>1</v>
      </c>
      <c r="D45" s="83" t="s">
        <v>87</v>
      </c>
      <c r="E45" s="85" t="s">
        <v>77</v>
      </c>
      <c r="F45" s="78"/>
      <c r="G45" s="84"/>
      <c r="H45" s="86"/>
      <c r="I45" s="78" t="s">
        <v>88</v>
      </c>
      <c r="J45" s="87"/>
      <c r="K45" s="85"/>
      <c r="L45" s="85"/>
      <c r="M45" s="85"/>
      <c r="N45" s="88"/>
      <c r="O45" s="78" t="s">
        <v>66</v>
      </c>
      <c r="P45" s="78"/>
      <c r="Q45" s="85" t="s">
        <v>116</v>
      </c>
      <c r="R45" s="85" t="s">
        <v>68</v>
      </c>
      <c r="S45" s="85" t="s">
        <v>247</v>
      </c>
      <c r="T45" s="88" t="s">
        <v>90</v>
      </c>
      <c r="U45" s="78"/>
      <c r="V45" s="85"/>
      <c r="W45" s="88"/>
      <c r="X45" s="89" t="s">
        <v>707</v>
      </c>
      <c r="Y45" s="153"/>
      <c r="Z45" s="157"/>
      <c r="AA45" s="158"/>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row>
    <row r="46" spans="1:61" s="76" customFormat="1" ht="11.25" customHeight="1">
      <c r="A46" s="79" t="s">
        <v>442</v>
      </c>
      <c r="B46" s="80" t="s">
        <v>714</v>
      </c>
      <c r="C46" s="82">
        <v>45000</v>
      </c>
      <c r="D46" s="83" t="s">
        <v>64</v>
      </c>
      <c r="E46" s="85" t="s">
        <v>77</v>
      </c>
      <c r="F46" s="78" t="s">
        <v>65</v>
      </c>
      <c r="G46" s="84" t="s">
        <v>65</v>
      </c>
      <c r="H46" s="86"/>
      <c r="I46" s="78" t="s">
        <v>88</v>
      </c>
      <c r="J46" s="87" t="s">
        <v>65</v>
      </c>
      <c r="K46" s="85" t="s">
        <v>65</v>
      </c>
      <c r="L46" s="85" t="s">
        <v>65</v>
      </c>
      <c r="M46" s="85" t="s">
        <v>65</v>
      </c>
      <c r="N46" s="88" t="s">
        <v>88</v>
      </c>
      <c r="O46" s="78" t="s">
        <v>66</v>
      </c>
      <c r="P46" s="78" t="s">
        <v>65</v>
      </c>
      <c r="Q46" s="85" t="s">
        <v>67</v>
      </c>
      <c r="R46" s="85" t="s">
        <v>68</v>
      </c>
      <c r="S46" s="85" t="s">
        <v>658</v>
      </c>
      <c r="T46" s="88" t="s">
        <v>86</v>
      </c>
      <c r="U46" s="78" t="s">
        <v>65</v>
      </c>
      <c r="V46" s="85" t="s">
        <v>65</v>
      </c>
      <c r="W46" s="88" t="s">
        <v>65</v>
      </c>
      <c r="X46" s="89" t="s">
        <v>715</v>
      </c>
      <c r="Y46" s="153" t="s">
        <v>710</v>
      </c>
      <c r="Z46" s="157" t="s">
        <v>716</v>
      </c>
      <c r="AA46" s="158" t="s">
        <v>717</v>
      </c>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row>
    <row r="47" spans="1:61" s="76" customFormat="1" ht="11.25" customHeight="1">
      <c r="A47" s="79" t="s">
        <v>443</v>
      </c>
      <c r="B47" s="80" t="s">
        <v>722</v>
      </c>
      <c r="C47" s="82">
        <v>120000</v>
      </c>
      <c r="D47" s="83" t="s">
        <v>64</v>
      </c>
      <c r="E47" s="85" t="s">
        <v>77</v>
      </c>
      <c r="F47" s="78" t="s">
        <v>65</v>
      </c>
      <c r="G47" s="84" t="s">
        <v>65</v>
      </c>
      <c r="H47" s="86" t="s">
        <v>88</v>
      </c>
      <c r="I47" s="78" t="s">
        <v>65</v>
      </c>
      <c r="J47" s="87" t="s">
        <v>65</v>
      </c>
      <c r="K47" s="85" t="s">
        <v>65</v>
      </c>
      <c r="L47" s="85" t="s">
        <v>65</v>
      </c>
      <c r="M47" s="85" t="s">
        <v>88</v>
      </c>
      <c r="N47" s="88"/>
      <c r="O47" s="78" t="s">
        <v>66</v>
      </c>
      <c r="P47" s="78" t="s">
        <v>65</v>
      </c>
      <c r="Q47" s="85" t="s">
        <v>67</v>
      </c>
      <c r="R47" s="85" t="s">
        <v>68</v>
      </c>
      <c r="S47" s="85" t="s">
        <v>719</v>
      </c>
      <c r="T47" s="88" t="s">
        <v>86</v>
      </c>
      <c r="U47" s="78" t="s">
        <v>65</v>
      </c>
      <c r="V47" s="85" t="s">
        <v>65</v>
      </c>
      <c r="W47" s="88" t="s">
        <v>65</v>
      </c>
      <c r="X47" s="89" t="s">
        <v>723</v>
      </c>
      <c r="Y47" s="153" t="s">
        <v>1115</v>
      </c>
      <c r="Z47" s="157"/>
      <c r="AA47" s="158" t="s">
        <v>724</v>
      </c>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row>
    <row r="48" spans="1:61" s="75" customFormat="1" ht="11.25" customHeight="1">
      <c r="A48" s="79" t="s">
        <v>443</v>
      </c>
      <c r="B48" s="80" t="s">
        <v>728</v>
      </c>
      <c r="C48" s="89" t="s">
        <v>65</v>
      </c>
      <c r="D48" s="83" t="s">
        <v>166</v>
      </c>
      <c r="E48" s="85" t="s">
        <v>77</v>
      </c>
      <c r="F48" s="78" t="s">
        <v>65</v>
      </c>
      <c r="G48" s="84" t="s">
        <v>65</v>
      </c>
      <c r="H48" s="86"/>
      <c r="I48" s="78" t="s">
        <v>65</v>
      </c>
      <c r="J48" s="87">
        <v>0.5</v>
      </c>
      <c r="K48" s="85" t="s">
        <v>65</v>
      </c>
      <c r="L48" s="85" t="s">
        <v>65</v>
      </c>
      <c r="M48" s="85" t="s">
        <v>65</v>
      </c>
      <c r="N48" s="88" t="s">
        <v>65</v>
      </c>
      <c r="O48" s="78" t="s">
        <v>66</v>
      </c>
      <c r="P48" s="78" t="s">
        <v>729</v>
      </c>
      <c r="Q48" s="85" t="s">
        <v>46</v>
      </c>
      <c r="R48" s="85" t="s">
        <v>96</v>
      </c>
      <c r="S48" s="85" t="s">
        <v>719</v>
      </c>
      <c r="T48" s="88" t="s">
        <v>86</v>
      </c>
      <c r="U48" s="78" t="s">
        <v>65</v>
      </c>
      <c r="V48" s="85" t="s">
        <v>65</v>
      </c>
      <c r="W48" s="88" t="s">
        <v>65</v>
      </c>
      <c r="X48" s="89" t="s">
        <v>730</v>
      </c>
      <c r="Y48" s="153" t="s">
        <v>731</v>
      </c>
      <c r="Z48" s="157" t="s">
        <v>732</v>
      </c>
      <c r="AA48" s="158"/>
    </row>
    <row r="49" spans="1:61" s="75" customFormat="1" ht="11.25" customHeight="1">
      <c r="A49" s="79" t="s">
        <v>443</v>
      </c>
      <c r="B49" s="80" t="s">
        <v>733</v>
      </c>
      <c r="C49" s="91">
        <v>1</v>
      </c>
      <c r="D49" s="83" t="s">
        <v>115</v>
      </c>
      <c r="E49" s="85" t="s">
        <v>244</v>
      </c>
      <c r="F49" s="78"/>
      <c r="G49" s="84"/>
      <c r="H49" s="86"/>
      <c r="I49" s="78"/>
      <c r="J49" s="87"/>
      <c r="K49" s="85"/>
      <c r="L49" s="85"/>
      <c r="M49" s="85"/>
      <c r="N49" s="88"/>
      <c r="O49" s="78"/>
      <c r="P49" s="78" t="s">
        <v>729</v>
      </c>
      <c r="Q49" s="85" t="s">
        <v>46</v>
      </c>
      <c r="R49" s="85" t="s">
        <v>96</v>
      </c>
      <c r="S49" s="85" t="s">
        <v>719</v>
      </c>
      <c r="T49" s="88" t="s">
        <v>86</v>
      </c>
      <c r="U49" s="78"/>
      <c r="V49" s="85"/>
      <c r="W49" s="88"/>
      <c r="X49" s="89" t="s">
        <v>731</v>
      </c>
      <c r="Y49" s="153" t="s">
        <v>730</v>
      </c>
      <c r="Z49" s="157"/>
      <c r="AA49" s="158" t="s">
        <v>734</v>
      </c>
    </row>
    <row r="50" spans="1:61" s="75" customFormat="1" ht="11.25" customHeight="1">
      <c r="A50" s="79" t="s">
        <v>741</v>
      </c>
      <c r="B50" s="80" t="s">
        <v>742</v>
      </c>
      <c r="C50" s="91">
        <v>1</v>
      </c>
      <c r="D50" s="83" t="s">
        <v>87</v>
      </c>
      <c r="E50" s="85" t="s">
        <v>77</v>
      </c>
      <c r="F50" s="78"/>
      <c r="G50" s="84"/>
      <c r="H50" s="86" t="s">
        <v>88</v>
      </c>
      <c r="I50" s="78" t="s">
        <v>88</v>
      </c>
      <c r="J50" s="87"/>
      <c r="K50" s="85"/>
      <c r="L50" s="85" t="s">
        <v>88</v>
      </c>
      <c r="M50" s="85" t="s">
        <v>88</v>
      </c>
      <c r="N50" s="88" t="s">
        <v>88</v>
      </c>
      <c r="O50" s="78" t="s">
        <v>66</v>
      </c>
      <c r="P50" s="78"/>
      <c r="Q50" s="85" t="s">
        <v>46</v>
      </c>
      <c r="R50" s="85" t="s">
        <v>68</v>
      </c>
      <c r="S50" s="85" t="s">
        <v>743</v>
      </c>
      <c r="T50" s="88" t="s">
        <v>90</v>
      </c>
      <c r="U50" s="78"/>
      <c r="V50" s="85"/>
      <c r="W50" s="88"/>
      <c r="X50" s="89" t="s">
        <v>744</v>
      </c>
      <c r="Y50" s="153"/>
      <c r="Z50" s="157"/>
      <c r="AA50" s="158" t="s">
        <v>1116</v>
      </c>
    </row>
    <row r="51" spans="1:61" s="75" customFormat="1" ht="11.1" customHeight="1">
      <c r="A51" s="79" t="s">
        <v>444</v>
      </c>
      <c r="B51" s="80" t="s">
        <v>1063</v>
      </c>
      <c r="C51" s="109">
        <v>50</v>
      </c>
      <c r="D51" s="104" t="s">
        <v>95</v>
      </c>
      <c r="E51" s="85" t="s">
        <v>113</v>
      </c>
      <c r="F51" s="78"/>
      <c r="G51" s="84"/>
      <c r="H51" s="86" t="s">
        <v>88</v>
      </c>
      <c r="I51" s="78"/>
      <c r="J51" s="87"/>
      <c r="K51" s="85"/>
      <c r="L51" s="85"/>
      <c r="M51" s="85"/>
      <c r="N51" s="88"/>
      <c r="O51" s="78" t="s">
        <v>66</v>
      </c>
      <c r="P51" s="78"/>
      <c r="Q51" s="85" t="s">
        <v>67</v>
      </c>
      <c r="R51" s="85" t="s">
        <v>96</v>
      </c>
      <c r="S51" s="85" t="s">
        <v>746</v>
      </c>
      <c r="T51" s="88" t="s">
        <v>86</v>
      </c>
      <c r="U51" s="78"/>
      <c r="V51" s="85" t="s">
        <v>70</v>
      </c>
      <c r="W51" s="88"/>
      <c r="X51" s="89" t="s">
        <v>1058</v>
      </c>
      <c r="Y51" s="153" t="s">
        <v>1064</v>
      </c>
      <c r="Z51" s="157" t="s">
        <v>1059</v>
      </c>
      <c r="AA51" s="158" t="s">
        <v>1060</v>
      </c>
    </row>
    <row r="52" spans="1:61" s="75" customFormat="1" ht="11.25" customHeight="1">
      <c r="A52" s="79" t="s">
        <v>444</v>
      </c>
      <c r="B52" s="80" t="s">
        <v>763</v>
      </c>
      <c r="C52" s="82">
        <v>700</v>
      </c>
      <c r="D52" s="104" t="s">
        <v>95</v>
      </c>
      <c r="E52" s="85" t="s">
        <v>244</v>
      </c>
      <c r="F52" s="78" t="s">
        <v>65</v>
      </c>
      <c r="G52" s="84" t="s">
        <v>65</v>
      </c>
      <c r="H52" s="86"/>
      <c r="I52" s="78" t="s">
        <v>65</v>
      </c>
      <c r="J52" s="87" t="s">
        <v>65</v>
      </c>
      <c r="K52" s="85" t="s">
        <v>65</v>
      </c>
      <c r="L52" s="85" t="s">
        <v>65</v>
      </c>
      <c r="M52" s="85" t="s">
        <v>65</v>
      </c>
      <c r="N52" s="88" t="s">
        <v>65</v>
      </c>
      <c r="O52" s="78"/>
      <c r="P52" s="78" t="s">
        <v>65</v>
      </c>
      <c r="Q52" s="85" t="s">
        <v>67</v>
      </c>
      <c r="R52" s="85" t="s">
        <v>96</v>
      </c>
      <c r="S52" s="85" t="s">
        <v>746</v>
      </c>
      <c r="T52" s="88" t="s">
        <v>86</v>
      </c>
      <c r="U52" s="78"/>
      <c r="V52" s="85" t="s">
        <v>70</v>
      </c>
      <c r="W52" s="88" t="s">
        <v>65</v>
      </c>
      <c r="X52" s="89" t="s">
        <v>1061</v>
      </c>
      <c r="Y52" s="153" t="s">
        <v>65</v>
      </c>
      <c r="Z52" s="157" t="s">
        <v>764</v>
      </c>
      <c r="AA52" s="158"/>
    </row>
    <row r="53" spans="1:61" s="75" customFormat="1" ht="11.25" customHeight="1">
      <c r="A53" s="79" t="s">
        <v>444</v>
      </c>
      <c r="B53" s="80" t="s">
        <v>756</v>
      </c>
      <c r="C53" s="109">
        <v>700</v>
      </c>
      <c r="D53" s="104" t="s">
        <v>95</v>
      </c>
      <c r="E53" s="85" t="s">
        <v>77</v>
      </c>
      <c r="F53" s="78"/>
      <c r="G53" s="84"/>
      <c r="H53" s="86"/>
      <c r="I53" s="78" t="s">
        <v>88</v>
      </c>
      <c r="J53" s="87"/>
      <c r="K53" s="85"/>
      <c r="L53" s="85"/>
      <c r="M53" s="85"/>
      <c r="N53" s="88"/>
      <c r="O53" s="78" t="s">
        <v>66</v>
      </c>
      <c r="P53" s="78"/>
      <c r="Q53" s="85" t="s">
        <v>67</v>
      </c>
      <c r="R53" s="85" t="s">
        <v>96</v>
      </c>
      <c r="S53" s="85" t="s">
        <v>746</v>
      </c>
      <c r="T53" s="88" t="s">
        <v>86</v>
      </c>
      <c r="U53" s="78"/>
      <c r="V53" s="85" t="s">
        <v>70</v>
      </c>
      <c r="W53" s="88"/>
      <c r="X53" s="89" t="s">
        <v>757</v>
      </c>
      <c r="Y53" s="153" t="s">
        <v>1062</v>
      </c>
      <c r="Z53" s="157" t="s">
        <v>758</v>
      </c>
      <c r="AA53" s="158" t="s">
        <v>759</v>
      </c>
    </row>
    <row r="54" spans="1:61" s="75" customFormat="1" ht="11.25" customHeight="1">
      <c r="A54" s="79" t="s">
        <v>444</v>
      </c>
      <c r="B54" s="80" t="s">
        <v>760</v>
      </c>
      <c r="C54" s="91">
        <v>1</v>
      </c>
      <c r="D54" s="104" t="s">
        <v>87</v>
      </c>
      <c r="E54" s="85" t="s">
        <v>77</v>
      </c>
      <c r="F54" s="78" t="s">
        <v>65</v>
      </c>
      <c r="G54" s="84" t="s">
        <v>65</v>
      </c>
      <c r="H54" s="86"/>
      <c r="I54" s="78" t="s">
        <v>65</v>
      </c>
      <c r="J54" s="87" t="s">
        <v>65</v>
      </c>
      <c r="K54" s="85" t="s">
        <v>65</v>
      </c>
      <c r="L54" s="85" t="s">
        <v>65</v>
      </c>
      <c r="M54" s="85" t="s">
        <v>65</v>
      </c>
      <c r="N54" s="88" t="s">
        <v>88</v>
      </c>
      <c r="O54" s="78" t="s">
        <v>66</v>
      </c>
      <c r="P54" s="78" t="s">
        <v>65</v>
      </c>
      <c r="Q54" s="85" t="s">
        <v>67</v>
      </c>
      <c r="R54" s="85" t="s">
        <v>96</v>
      </c>
      <c r="S54" s="85" t="s">
        <v>746</v>
      </c>
      <c r="T54" s="88" t="s">
        <v>86</v>
      </c>
      <c r="U54" s="78"/>
      <c r="V54" s="85" t="s">
        <v>65</v>
      </c>
      <c r="W54" s="88" t="s">
        <v>65</v>
      </c>
      <c r="X54" s="89" t="s">
        <v>761</v>
      </c>
      <c r="Y54" s="153"/>
      <c r="Z54" s="157" t="s">
        <v>762</v>
      </c>
      <c r="AA54" s="171"/>
    </row>
    <row r="55" spans="1:61" s="76" customFormat="1" ht="11.25" customHeight="1">
      <c r="A55" s="79" t="s">
        <v>765</v>
      </c>
      <c r="B55" s="80" t="s">
        <v>722</v>
      </c>
      <c r="C55" s="91">
        <v>1</v>
      </c>
      <c r="D55" s="110" t="s">
        <v>87</v>
      </c>
      <c r="E55" s="84" t="s">
        <v>77</v>
      </c>
      <c r="F55" s="78"/>
      <c r="G55" s="85"/>
      <c r="H55" s="88"/>
      <c r="I55" s="111" t="s">
        <v>88</v>
      </c>
      <c r="J55" s="85"/>
      <c r="K55" s="87" t="s">
        <v>88</v>
      </c>
      <c r="L55" s="85" t="s">
        <v>88</v>
      </c>
      <c r="M55" s="85" t="s">
        <v>88</v>
      </c>
      <c r="N55" s="88" t="s">
        <v>88</v>
      </c>
      <c r="O55" s="78" t="s">
        <v>66</v>
      </c>
      <c r="P55" s="78"/>
      <c r="Q55" s="85" t="s">
        <v>67</v>
      </c>
      <c r="R55" s="85" t="s">
        <v>68</v>
      </c>
      <c r="S55" s="85" t="s">
        <v>314</v>
      </c>
      <c r="T55" s="88" t="s">
        <v>86</v>
      </c>
      <c r="U55" s="78"/>
      <c r="V55" s="85"/>
      <c r="W55" s="88"/>
      <c r="X55" s="78" t="s">
        <v>766</v>
      </c>
      <c r="Y55" s="153"/>
      <c r="Z55" s="157" t="s">
        <v>767</v>
      </c>
      <c r="AA55" s="158"/>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row>
    <row r="56" spans="1:61" s="75" customFormat="1" ht="11.25" customHeight="1">
      <c r="A56" s="79" t="s">
        <v>765</v>
      </c>
      <c r="B56" s="80" t="s">
        <v>782</v>
      </c>
      <c r="C56" s="89">
        <v>250</v>
      </c>
      <c r="D56" s="110" t="s">
        <v>95</v>
      </c>
      <c r="E56" s="84" t="s">
        <v>113</v>
      </c>
      <c r="F56" s="78"/>
      <c r="G56" s="85"/>
      <c r="H56" s="88"/>
      <c r="I56" s="111"/>
      <c r="J56" s="85"/>
      <c r="K56" s="87"/>
      <c r="L56" s="85"/>
      <c r="M56" s="85"/>
      <c r="N56" s="88"/>
      <c r="O56" s="78" t="s">
        <v>66</v>
      </c>
      <c r="P56" s="78"/>
      <c r="Q56" s="85" t="s">
        <v>67</v>
      </c>
      <c r="R56" s="85" t="s">
        <v>96</v>
      </c>
      <c r="S56" s="85" t="s">
        <v>769</v>
      </c>
      <c r="T56" s="88" t="s">
        <v>90</v>
      </c>
      <c r="U56" s="78"/>
      <c r="V56" s="85"/>
      <c r="W56" s="88"/>
      <c r="X56" s="78" t="s">
        <v>783</v>
      </c>
      <c r="Y56" s="153"/>
      <c r="Z56" s="157" t="s">
        <v>784</v>
      </c>
      <c r="AA56" s="158"/>
    </row>
    <row r="57" spans="1:61" s="75" customFormat="1" ht="11.25" customHeight="1">
      <c r="A57" s="79" t="s">
        <v>445</v>
      </c>
      <c r="B57" s="80" t="s">
        <v>790</v>
      </c>
      <c r="C57" s="82">
        <f>4000/(1/3)</f>
        <v>12000</v>
      </c>
      <c r="D57" s="110" t="s">
        <v>64</v>
      </c>
      <c r="E57" s="84" t="s">
        <v>113</v>
      </c>
      <c r="F57" s="78"/>
      <c r="G57" s="85"/>
      <c r="H57" s="88"/>
      <c r="I57" s="111"/>
      <c r="J57" s="85"/>
      <c r="K57" s="87"/>
      <c r="L57" s="85"/>
      <c r="M57" s="85"/>
      <c r="N57" s="88"/>
      <c r="O57" s="78" t="s">
        <v>66</v>
      </c>
      <c r="P57" s="78"/>
      <c r="Q57" s="85" t="s">
        <v>67</v>
      </c>
      <c r="R57" s="85" t="s">
        <v>68</v>
      </c>
      <c r="S57" s="85" t="s">
        <v>663</v>
      </c>
      <c r="T57" s="88" t="s">
        <v>86</v>
      </c>
      <c r="U57" s="78"/>
      <c r="V57" s="85"/>
      <c r="W57" s="88"/>
      <c r="X57" s="78" t="s">
        <v>791</v>
      </c>
      <c r="Y57" s="153"/>
      <c r="Z57" s="157"/>
      <c r="AA57" s="158"/>
    </row>
    <row r="58" spans="1:61" s="75" customFormat="1" ht="11.25" customHeight="1">
      <c r="A58" s="79" t="s">
        <v>445</v>
      </c>
      <c r="B58" s="80" t="s">
        <v>148</v>
      </c>
      <c r="C58" s="91">
        <v>1</v>
      </c>
      <c r="D58" s="110" t="s">
        <v>87</v>
      </c>
      <c r="E58" s="84" t="s">
        <v>77</v>
      </c>
      <c r="F58" s="112"/>
      <c r="G58" s="85"/>
      <c r="H58" s="88" t="s">
        <v>88</v>
      </c>
      <c r="I58" s="111" t="s">
        <v>88</v>
      </c>
      <c r="J58" s="85"/>
      <c r="K58" s="87"/>
      <c r="L58" s="85"/>
      <c r="M58" s="85"/>
      <c r="N58" s="88"/>
      <c r="O58" s="78" t="s">
        <v>66</v>
      </c>
      <c r="P58" s="78"/>
      <c r="Q58" s="85" t="s">
        <v>67</v>
      </c>
      <c r="R58" s="85" t="s">
        <v>68</v>
      </c>
      <c r="S58" s="85" t="s">
        <v>663</v>
      </c>
      <c r="T58" s="88" t="s">
        <v>86</v>
      </c>
      <c r="U58" s="78"/>
      <c r="V58" s="85"/>
      <c r="W58" s="88"/>
      <c r="X58" s="78" t="s">
        <v>792</v>
      </c>
      <c r="Y58" s="153"/>
      <c r="Z58" s="157"/>
      <c r="AA58" s="158"/>
    </row>
    <row r="59" spans="1:61" s="75" customFormat="1" ht="11.25" customHeight="1">
      <c r="A59" s="79" t="s">
        <v>446</v>
      </c>
      <c r="B59" s="80" t="s">
        <v>795</v>
      </c>
      <c r="C59" s="82">
        <f>2700/0.35</f>
        <v>7714.2857142857147</v>
      </c>
      <c r="D59" s="110" t="s">
        <v>64</v>
      </c>
      <c r="E59" s="84" t="s">
        <v>113</v>
      </c>
      <c r="F59" s="112"/>
      <c r="G59" s="85"/>
      <c r="H59" s="88" t="s">
        <v>88</v>
      </c>
      <c r="I59" s="111"/>
      <c r="J59" s="85"/>
      <c r="K59" s="87"/>
      <c r="L59" s="85"/>
      <c r="M59" s="85"/>
      <c r="N59" s="88"/>
      <c r="O59" s="78"/>
      <c r="P59" s="78"/>
      <c r="Q59" s="85" t="s">
        <v>67</v>
      </c>
      <c r="R59" s="85" t="s">
        <v>68</v>
      </c>
      <c r="S59" s="85" t="s">
        <v>663</v>
      </c>
      <c r="T59" s="88" t="s">
        <v>86</v>
      </c>
      <c r="U59" s="78"/>
      <c r="V59" s="85"/>
      <c r="W59" s="88"/>
      <c r="X59" s="78" t="s">
        <v>796</v>
      </c>
      <c r="Y59" s="153"/>
      <c r="Z59" s="157" t="s">
        <v>1068</v>
      </c>
      <c r="AA59" s="158" t="s">
        <v>797</v>
      </c>
    </row>
    <row r="60" spans="1:61" s="75" customFormat="1" ht="11.25" customHeight="1">
      <c r="A60" s="79" t="s">
        <v>446</v>
      </c>
      <c r="B60" s="80" t="s">
        <v>800</v>
      </c>
      <c r="C60" s="82">
        <f>27000/0.35</f>
        <v>77142.857142857145</v>
      </c>
      <c r="D60" s="110" t="s">
        <v>64</v>
      </c>
      <c r="E60" s="84" t="s">
        <v>77</v>
      </c>
      <c r="F60" s="112"/>
      <c r="G60" s="85"/>
      <c r="H60" s="88"/>
      <c r="I60" s="111" t="s">
        <v>88</v>
      </c>
      <c r="J60" s="85"/>
      <c r="K60" s="87"/>
      <c r="L60" s="85"/>
      <c r="M60" s="85"/>
      <c r="N60" s="88"/>
      <c r="O60" s="78" t="s">
        <v>66</v>
      </c>
      <c r="P60" s="78"/>
      <c r="Q60" s="85" t="s">
        <v>67</v>
      </c>
      <c r="R60" s="85" t="s">
        <v>68</v>
      </c>
      <c r="S60" s="85" t="s">
        <v>663</v>
      </c>
      <c r="T60" s="88" t="s">
        <v>86</v>
      </c>
      <c r="U60" s="78"/>
      <c r="V60" s="85"/>
      <c r="W60" s="88"/>
      <c r="X60" s="78" t="s">
        <v>801</v>
      </c>
      <c r="Y60" s="153" t="s">
        <v>802</v>
      </c>
      <c r="Z60" s="157"/>
      <c r="AA60" s="158"/>
    </row>
    <row r="61" spans="1:61" s="75" customFormat="1" ht="11.25" customHeight="1">
      <c r="A61" s="79" t="s">
        <v>446</v>
      </c>
      <c r="B61" s="80" t="s">
        <v>803</v>
      </c>
      <c r="C61" s="82">
        <f>20250/0.35</f>
        <v>57857.142857142862</v>
      </c>
      <c r="D61" s="110" t="s">
        <v>64</v>
      </c>
      <c r="E61" s="84" t="s">
        <v>77</v>
      </c>
      <c r="F61" s="112"/>
      <c r="G61" s="85"/>
      <c r="H61" s="88"/>
      <c r="I61" s="111"/>
      <c r="J61" s="87">
        <v>0.8</v>
      </c>
      <c r="K61" s="87"/>
      <c r="L61" s="85"/>
      <c r="M61" s="85"/>
      <c r="N61" s="88"/>
      <c r="O61" s="78" t="s">
        <v>66</v>
      </c>
      <c r="P61" s="78"/>
      <c r="Q61" s="85" t="s">
        <v>67</v>
      </c>
      <c r="R61" s="85" t="s">
        <v>68</v>
      </c>
      <c r="S61" s="85" t="s">
        <v>663</v>
      </c>
      <c r="T61" s="88" t="s">
        <v>86</v>
      </c>
      <c r="U61" s="78"/>
      <c r="V61" s="85"/>
      <c r="W61" s="88"/>
      <c r="X61" s="78" t="s">
        <v>804</v>
      </c>
      <c r="Y61" s="153" t="s">
        <v>805</v>
      </c>
      <c r="Z61" s="157"/>
      <c r="AA61" s="158"/>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row>
    <row r="62" spans="1:61" s="75" customFormat="1" ht="10.5" customHeight="1">
      <c r="A62" s="79" t="s">
        <v>446</v>
      </c>
      <c r="B62" s="80" t="s">
        <v>806</v>
      </c>
      <c r="C62" s="82">
        <f>13500/0.35</f>
        <v>38571.428571428572</v>
      </c>
      <c r="D62" s="110" t="s">
        <v>64</v>
      </c>
      <c r="E62" s="84" t="s">
        <v>77</v>
      </c>
      <c r="F62" s="112"/>
      <c r="G62" s="85"/>
      <c r="H62" s="88"/>
      <c r="I62" s="111"/>
      <c r="J62" s="87">
        <v>0.6</v>
      </c>
      <c r="K62" s="87"/>
      <c r="L62" s="85"/>
      <c r="M62" s="85"/>
      <c r="N62" s="88"/>
      <c r="O62" s="78" t="s">
        <v>66</v>
      </c>
      <c r="P62" s="78"/>
      <c r="Q62" s="85" t="s">
        <v>67</v>
      </c>
      <c r="R62" s="85" t="s">
        <v>68</v>
      </c>
      <c r="S62" s="85" t="s">
        <v>663</v>
      </c>
      <c r="T62" s="88" t="s">
        <v>86</v>
      </c>
      <c r="U62" s="78"/>
      <c r="V62" s="85"/>
      <c r="W62" s="88"/>
      <c r="X62" s="78" t="s">
        <v>807</v>
      </c>
      <c r="Y62" s="153" t="s">
        <v>808</v>
      </c>
      <c r="Z62" s="157"/>
      <c r="AA62" s="158"/>
    </row>
    <row r="63" spans="1:61" s="75" customFormat="1" ht="11.25" customHeight="1">
      <c r="A63" s="79" t="s">
        <v>447</v>
      </c>
      <c r="B63" s="80" t="s">
        <v>820</v>
      </c>
      <c r="C63" s="82">
        <v>7500</v>
      </c>
      <c r="D63" s="104" t="s">
        <v>64</v>
      </c>
      <c r="E63" s="85" t="s">
        <v>113</v>
      </c>
      <c r="F63" s="78" t="s">
        <v>65</v>
      </c>
      <c r="G63" s="84" t="s">
        <v>65</v>
      </c>
      <c r="H63" s="86"/>
      <c r="I63" s="78" t="s">
        <v>65</v>
      </c>
      <c r="J63" s="87" t="s">
        <v>65</v>
      </c>
      <c r="K63" s="85" t="s">
        <v>65</v>
      </c>
      <c r="L63" s="85" t="s">
        <v>65</v>
      </c>
      <c r="M63" s="85" t="s">
        <v>65</v>
      </c>
      <c r="N63" s="88" t="s">
        <v>65</v>
      </c>
      <c r="O63" s="78" t="s">
        <v>66</v>
      </c>
      <c r="P63" s="90"/>
      <c r="Q63" s="85" t="s">
        <v>67</v>
      </c>
      <c r="R63" s="85" t="s">
        <v>68</v>
      </c>
      <c r="S63" s="85" t="s">
        <v>69</v>
      </c>
      <c r="T63" s="88" t="s">
        <v>86</v>
      </c>
      <c r="U63" s="78" t="s">
        <v>65</v>
      </c>
      <c r="V63" s="85" t="s">
        <v>65</v>
      </c>
      <c r="W63" s="88" t="s">
        <v>65</v>
      </c>
      <c r="X63" s="89" t="s">
        <v>821</v>
      </c>
      <c r="Y63" s="153" t="s">
        <v>822</v>
      </c>
      <c r="Z63" s="157" t="s">
        <v>823</v>
      </c>
      <c r="AA63" s="158"/>
    </row>
    <row r="64" spans="1:61" s="75" customFormat="1" ht="11.25" customHeight="1">
      <c r="A64" s="79" t="s">
        <v>447</v>
      </c>
      <c r="B64" s="80" t="s">
        <v>824</v>
      </c>
      <c r="C64" s="91">
        <v>1</v>
      </c>
      <c r="D64" s="104" t="s">
        <v>87</v>
      </c>
      <c r="E64" s="85" t="s">
        <v>77</v>
      </c>
      <c r="F64" s="78" t="s">
        <v>65</v>
      </c>
      <c r="G64" s="84" t="s">
        <v>65</v>
      </c>
      <c r="H64" s="86"/>
      <c r="I64" s="78" t="s">
        <v>65</v>
      </c>
      <c r="J64" s="87" t="s">
        <v>65</v>
      </c>
      <c r="K64" s="85" t="s">
        <v>65</v>
      </c>
      <c r="L64" s="85" t="s">
        <v>65</v>
      </c>
      <c r="M64" s="85" t="s">
        <v>65</v>
      </c>
      <c r="N64" s="88" t="s">
        <v>88</v>
      </c>
      <c r="O64" s="78" t="s">
        <v>66</v>
      </c>
      <c r="P64" s="78"/>
      <c r="Q64" s="85" t="s">
        <v>67</v>
      </c>
      <c r="R64" s="85" t="s">
        <v>68</v>
      </c>
      <c r="S64" s="85" t="s">
        <v>69</v>
      </c>
      <c r="T64" s="88" t="s">
        <v>86</v>
      </c>
      <c r="U64" s="78" t="s">
        <v>65</v>
      </c>
      <c r="V64" s="85" t="s">
        <v>65</v>
      </c>
      <c r="W64" s="88" t="s">
        <v>65</v>
      </c>
      <c r="X64" s="89" t="s">
        <v>822</v>
      </c>
      <c r="Y64" s="153" t="s">
        <v>821</v>
      </c>
      <c r="Z64" s="157" t="s">
        <v>823</v>
      </c>
      <c r="AA64" s="158" t="s">
        <v>825</v>
      </c>
    </row>
    <row r="65" spans="1:61" s="75" customFormat="1" ht="11.25" customHeight="1">
      <c r="A65" s="79" t="s">
        <v>448</v>
      </c>
      <c r="B65" s="80" t="s">
        <v>852</v>
      </c>
      <c r="C65" s="82">
        <v>50000</v>
      </c>
      <c r="D65" s="83" t="s">
        <v>64</v>
      </c>
      <c r="E65" s="85" t="s">
        <v>77</v>
      </c>
      <c r="F65" s="78"/>
      <c r="G65" s="84"/>
      <c r="H65" s="86"/>
      <c r="I65" s="78" t="s">
        <v>88</v>
      </c>
      <c r="J65" s="87"/>
      <c r="K65" s="85"/>
      <c r="L65" s="85"/>
      <c r="M65" s="85"/>
      <c r="N65" s="88"/>
      <c r="O65" s="78" t="s">
        <v>66</v>
      </c>
      <c r="P65" s="78"/>
      <c r="Q65" s="85" t="s">
        <v>46</v>
      </c>
      <c r="R65" s="85" t="s">
        <v>68</v>
      </c>
      <c r="S65" s="85" t="s">
        <v>314</v>
      </c>
      <c r="T65" s="88" t="s">
        <v>86</v>
      </c>
      <c r="U65" s="78"/>
      <c r="V65" s="85"/>
      <c r="W65" s="88"/>
      <c r="X65" s="89" t="s">
        <v>853</v>
      </c>
      <c r="Y65" s="153"/>
      <c r="Z65" s="157" t="s">
        <v>854</v>
      </c>
      <c r="AA65" s="158"/>
    </row>
    <row r="66" spans="1:61" s="75" customFormat="1" ht="11.25" customHeight="1">
      <c r="A66" s="79" t="s">
        <v>91</v>
      </c>
      <c r="B66" s="80" t="s">
        <v>722</v>
      </c>
      <c r="C66" s="91">
        <v>1</v>
      </c>
      <c r="D66" s="83" t="s">
        <v>87</v>
      </c>
      <c r="E66" s="85" t="s">
        <v>77</v>
      </c>
      <c r="F66" s="78" t="s">
        <v>65</v>
      </c>
      <c r="G66" s="84" t="s">
        <v>65</v>
      </c>
      <c r="H66" s="86"/>
      <c r="I66" s="78" t="s">
        <v>88</v>
      </c>
      <c r="J66" s="87" t="s">
        <v>65</v>
      </c>
      <c r="K66" s="85" t="s">
        <v>65</v>
      </c>
      <c r="L66" s="85" t="s">
        <v>65</v>
      </c>
      <c r="M66" s="85" t="s">
        <v>65</v>
      </c>
      <c r="N66" s="88" t="s">
        <v>65</v>
      </c>
      <c r="O66" s="78" t="s">
        <v>66</v>
      </c>
      <c r="P66" s="78" t="s">
        <v>65</v>
      </c>
      <c r="Q66" s="85" t="s">
        <v>67</v>
      </c>
      <c r="R66" s="85" t="s">
        <v>68</v>
      </c>
      <c r="S66" s="85" t="s">
        <v>861</v>
      </c>
      <c r="T66" s="88" t="s">
        <v>86</v>
      </c>
      <c r="U66" s="78" t="s">
        <v>65</v>
      </c>
      <c r="V66" s="85" t="s">
        <v>65</v>
      </c>
      <c r="W66" s="88" t="s">
        <v>65</v>
      </c>
      <c r="X66" s="89" t="s">
        <v>862</v>
      </c>
      <c r="Y66" s="153" t="s">
        <v>65</v>
      </c>
      <c r="Z66" s="169"/>
      <c r="AA66" s="158"/>
    </row>
    <row r="67" spans="1:61" s="75" customFormat="1" ht="11.25" customHeight="1">
      <c r="A67" s="79" t="s">
        <v>449</v>
      </c>
      <c r="B67" s="80" t="s">
        <v>877</v>
      </c>
      <c r="C67" s="82">
        <v>25665</v>
      </c>
      <c r="D67" s="83" t="s">
        <v>64</v>
      </c>
      <c r="E67" s="85" t="s">
        <v>77</v>
      </c>
      <c r="F67" s="78" t="s">
        <v>65</v>
      </c>
      <c r="G67" s="84"/>
      <c r="H67" s="86"/>
      <c r="I67" s="78" t="s">
        <v>65</v>
      </c>
      <c r="J67" s="87">
        <v>0.4</v>
      </c>
      <c r="K67" s="85" t="s">
        <v>65</v>
      </c>
      <c r="L67" s="85" t="s">
        <v>65</v>
      </c>
      <c r="M67" s="85" t="s">
        <v>65</v>
      </c>
      <c r="N67" s="88" t="s">
        <v>65</v>
      </c>
      <c r="O67" s="78" t="s">
        <v>66</v>
      </c>
      <c r="P67" s="78" t="s">
        <v>65</v>
      </c>
      <c r="Q67" s="85" t="s">
        <v>116</v>
      </c>
      <c r="R67" s="85" t="s">
        <v>68</v>
      </c>
      <c r="S67" s="85" t="s">
        <v>247</v>
      </c>
      <c r="T67" s="88" t="s">
        <v>86</v>
      </c>
      <c r="U67" s="78" t="s">
        <v>65</v>
      </c>
      <c r="V67" s="85" t="s">
        <v>65</v>
      </c>
      <c r="W67" s="88" t="s">
        <v>65</v>
      </c>
      <c r="X67" s="89" t="s">
        <v>878</v>
      </c>
      <c r="Y67" s="153" t="s">
        <v>879</v>
      </c>
      <c r="Z67" s="157"/>
      <c r="AA67" s="158" t="s">
        <v>1120</v>
      </c>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row>
    <row r="68" spans="1:61" s="76" customFormat="1" ht="11.25" customHeight="1">
      <c r="A68" s="79" t="s">
        <v>449</v>
      </c>
      <c r="B68" s="80" t="s">
        <v>880</v>
      </c>
      <c r="C68" s="82">
        <v>25665</v>
      </c>
      <c r="D68" s="83" t="s">
        <v>64</v>
      </c>
      <c r="E68" s="85" t="s">
        <v>244</v>
      </c>
      <c r="F68" s="78" t="s">
        <v>65</v>
      </c>
      <c r="G68" s="84" t="s">
        <v>65</v>
      </c>
      <c r="H68" s="86"/>
      <c r="I68" s="78" t="s">
        <v>65</v>
      </c>
      <c r="J68" s="87" t="s">
        <v>65</v>
      </c>
      <c r="K68" s="85" t="s">
        <v>65</v>
      </c>
      <c r="L68" s="85" t="s">
        <v>65</v>
      </c>
      <c r="M68" s="85" t="s">
        <v>65</v>
      </c>
      <c r="N68" s="88" t="s">
        <v>65</v>
      </c>
      <c r="O68" s="78" t="s">
        <v>65</v>
      </c>
      <c r="P68" s="78" t="s">
        <v>65</v>
      </c>
      <c r="Q68" s="85" t="s">
        <v>116</v>
      </c>
      <c r="R68" s="85" t="s">
        <v>68</v>
      </c>
      <c r="S68" s="85" t="s">
        <v>247</v>
      </c>
      <c r="T68" s="88" t="s">
        <v>86</v>
      </c>
      <c r="U68" s="78" t="s">
        <v>65</v>
      </c>
      <c r="V68" s="85" t="s">
        <v>65</v>
      </c>
      <c r="W68" s="88" t="s">
        <v>65</v>
      </c>
      <c r="X68" s="89" t="s">
        <v>879</v>
      </c>
      <c r="Y68" s="153" t="s">
        <v>878</v>
      </c>
      <c r="Z68" s="157"/>
      <c r="AA68" s="158"/>
    </row>
    <row r="69" spans="1:61" s="75" customFormat="1" ht="11.25" customHeight="1">
      <c r="A69" s="79" t="s">
        <v>881</v>
      </c>
      <c r="B69" s="80" t="s">
        <v>416</v>
      </c>
      <c r="C69" s="91">
        <v>1</v>
      </c>
      <c r="D69" s="83" t="s">
        <v>87</v>
      </c>
      <c r="E69" s="85" t="s">
        <v>77</v>
      </c>
      <c r="F69" s="78" t="s">
        <v>65</v>
      </c>
      <c r="G69" s="84">
        <v>88607</v>
      </c>
      <c r="H69" s="86"/>
      <c r="I69" s="78" t="s">
        <v>88</v>
      </c>
      <c r="J69" s="87" t="s">
        <v>65</v>
      </c>
      <c r="K69" s="85" t="s">
        <v>88</v>
      </c>
      <c r="L69" s="85" t="s">
        <v>88</v>
      </c>
      <c r="M69" s="85" t="s">
        <v>88</v>
      </c>
      <c r="N69" s="88" t="s">
        <v>65</v>
      </c>
      <c r="O69" s="78" t="s">
        <v>66</v>
      </c>
      <c r="P69" s="78" t="s">
        <v>65</v>
      </c>
      <c r="Q69" s="85" t="s">
        <v>67</v>
      </c>
      <c r="R69" s="85" t="s">
        <v>68</v>
      </c>
      <c r="S69" s="85" t="s">
        <v>663</v>
      </c>
      <c r="T69" s="88" t="s">
        <v>890</v>
      </c>
      <c r="U69" s="78" t="s">
        <v>65</v>
      </c>
      <c r="V69" s="85" t="s">
        <v>65</v>
      </c>
      <c r="W69" s="88" t="s">
        <v>65</v>
      </c>
      <c r="X69" s="89" t="s">
        <v>891</v>
      </c>
      <c r="Y69" s="153" t="s">
        <v>65</v>
      </c>
      <c r="Z69" s="157"/>
      <c r="AA69" s="158"/>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row>
    <row r="70" spans="1:61" s="75" customFormat="1" ht="11.25" customHeight="1">
      <c r="A70" s="79" t="s">
        <v>892</v>
      </c>
      <c r="B70" s="80" t="s">
        <v>893</v>
      </c>
      <c r="C70" s="115">
        <v>1000</v>
      </c>
      <c r="D70" s="83" t="s">
        <v>64</v>
      </c>
      <c r="E70" s="85" t="s">
        <v>113</v>
      </c>
      <c r="F70" s="78"/>
      <c r="G70" s="84"/>
      <c r="H70" s="86"/>
      <c r="I70" s="78"/>
      <c r="J70" s="87"/>
      <c r="K70" s="85"/>
      <c r="L70" s="85"/>
      <c r="M70" s="85"/>
      <c r="N70" s="88"/>
      <c r="O70" s="78" t="s">
        <v>66</v>
      </c>
      <c r="P70" s="78"/>
      <c r="Q70" s="85" t="s">
        <v>67</v>
      </c>
      <c r="R70" s="85" t="s">
        <v>68</v>
      </c>
      <c r="S70" s="85" t="s">
        <v>69</v>
      </c>
      <c r="T70" s="88" t="s">
        <v>86</v>
      </c>
      <c r="U70" s="78"/>
      <c r="V70" s="85" t="s">
        <v>70</v>
      </c>
      <c r="W70" s="88"/>
      <c r="X70" s="89" t="s">
        <v>894</v>
      </c>
      <c r="Y70" s="153"/>
      <c r="Z70" s="157"/>
      <c r="AA70" s="158"/>
    </row>
    <row r="71" spans="1:61" s="75" customFormat="1" ht="11.25" customHeight="1">
      <c r="A71" s="79" t="s">
        <v>892</v>
      </c>
      <c r="B71" s="80" t="s">
        <v>895</v>
      </c>
      <c r="C71" s="115">
        <v>10000</v>
      </c>
      <c r="D71" s="83" t="s">
        <v>64</v>
      </c>
      <c r="E71" s="85" t="s">
        <v>77</v>
      </c>
      <c r="F71" s="78"/>
      <c r="G71" s="84"/>
      <c r="H71" s="86"/>
      <c r="I71" s="78" t="s">
        <v>88</v>
      </c>
      <c r="J71" s="87"/>
      <c r="K71" s="85"/>
      <c r="L71" s="85"/>
      <c r="M71" s="85"/>
      <c r="N71" s="88" t="s">
        <v>88</v>
      </c>
      <c r="O71" s="78" t="s">
        <v>66</v>
      </c>
      <c r="P71" s="78"/>
      <c r="Q71" s="85" t="s">
        <v>67</v>
      </c>
      <c r="R71" s="85" t="s">
        <v>68</v>
      </c>
      <c r="S71" s="85" t="s">
        <v>69</v>
      </c>
      <c r="T71" s="88" t="s">
        <v>86</v>
      </c>
      <c r="U71" s="78"/>
      <c r="V71" s="85" t="s">
        <v>71</v>
      </c>
      <c r="W71" s="88"/>
      <c r="X71" s="89" t="s">
        <v>896</v>
      </c>
      <c r="Y71" s="153"/>
      <c r="Z71" s="157"/>
      <c r="AA71" s="158" t="s">
        <v>897</v>
      </c>
    </row>
    <row r="72" spans="1:61" s="75" customFormat="1" ht="11.25" customHeight="1">
      <c r="A72" s="79" t="s">
        <v>892</v>
      </c>
      <c r="B72" s="80" t="s">
        <v>898</v>
      </c>
      <c r="C72" s="91">
        <v>1</v>
      </c>
      <c r="D72" s="83" t="s">
        <v>87</v>
      </c>
      <c r="E72" s="85" t="s">
        <v>77</v>
      </c>
      <c r="F72" s="78"/>
      <c r="G72" s="84"/>
      <c r="H72" s="86"/>
      <c r="I72" s="78" t="s">
        <v>88</v>
      </c>
      <c r="J72" s="87"/>
      <c r="K72" s="85"/>
      <c r="L72" s="85"/>
      <c r="M72" s="85"/>
      <c r="N72" s="88" t="s">
        <v>88</v>
      </c>
      <c r="O72" s="78" t="s">
        <v>66</v>
      </c>
      <c r="P72" s="78"/>
      <c r="Q72" s="85" t="s">
        <v>67</v>
      </c>
      <c r="R72" s="85" t="s">
        <v>68</v>
      </c>
      <c r="S72" s="85" t="s">
        <v>69</v>
      </c>
      <c r="T72" s="88" t="s">
        <v>86</v>
      </c>
      <c r="U72" s="78"/>
      <c r="V72" s="85" t="s">
        <v>71</v>
      </c>
      <c r="W72" s="88"/>
      <c r="X72" s="89" t="s">
        <v>899</v>
      </c>
      <c r="Y72" s="153"/>
      <c r="Z72" s="157"/>
      <c r="AA72" s="158" t="s">
        <v>900</v>
      </c>
    </row>
    <row r="73" spans="1:61" s="75" customFormat="1" ht="11.25" customHeight="1">
      <c r="A73" s="79" t="s">
        <v>892</v>
      </c>
      <c r="B73" s="80" t="s">
        <v>901</v>
      </c>
      <c r="C73" s="115">
        <v>15000</v>
      </c>
      <c r="D73" s="83" t="s">
        <v>64</v>
      </c>
      <c r="E73" s="85" t="s">
        <v>106</v>
      </c>
      <c r="F73" s="78"/>
      <c r="G73" s="84"/>
      <c r="H73" s="86"/>
      <c r="I73" s="78"/>
      <c r="J73" s="87"/>
      <c r="K73" s="85"/>
      <c r="L73" s="85"/>
      <c r="M73" s="85"/>
      <c r="N73" s="88" t="s">
        <v>88</v>
      </c>
      <c r="O73" s="78" t="s">
        <v>66</v>
      </c>
      <c r="P73" s="78"/>
      <c r="Q73" s="85" t="s">
        <v>67</v>
      </c>
      <c r="R73" s="85" t="s">
        <v>68</v>
      </c>
      <c r="S73" s="85" t="s">
        <v>69</v>
      </c>
      <c r="T73" s="88" t="s">
        <v>86</v>
      </c>
      <c r="U73" s="78"/>
      <c r="V73" s="85" t="s">
        <v>71</v>
      </c>
      <c r="W73" s="88"/>
      <c r="X73" s="89" t="s">
        <v>902</v>
      </c>
      <c r="Y73" s="153"/>
      <c r="Z73" s="157" t="s">
        <v>903</v>
      </c>
      <c r="AA73" s="158"/>
    </row>
    <row r="74" spans="1:61" s="75" customFormat="1" ht="11.25" customHeight="1">
      <c r="A74" s="79" t="s">
        <v>450</v>
      </c>
      <c r="B74" s="80" t="s">
        <v>416</v>
      </c>
      <c r="C74" s="91">
        <v>1</v>
      </c>
      <c r="D74" s="83" t="s">
        <v>87</v>
      </c>
      <c r="E74" s="85" t="s">
        <v>77</v>
      </c>
      <c r="F74" s="78" t="s">
        <v>65</v>
      </c>
      <c r="G74" s="84" t="s">
        <v>65</v>
      </c>
      <c r="H74" s="86"/>
      <c r="I74" s="78" t="s">
        <v>88</v>
      </c>
      <c r="J74" s="87" t="s">
        <v>65</v>
      </c>
      <c r="K74" s="85" t="s">
        <v>65</v>
      </c>
      <c r="L74" s="85" t="s">
        <v>65</v>
      </c>
      <c r="M74" s="85" t="s">
        <v>65</v>
      </c>
      <c r="N74" s="88" t="s">
        <v>65</v>
      </c>
      <c r="O74" s="78" t="s">
        <v>66</v>
      </c>
      <c r="P74" s="78" t="s">
        <v>65</v>
      </c>
      <c r="Q74" s="85" t="s">
        <v>67</v>
      </c>
      <c r="R74" s="85" t="s">
        <v>68</v>
      </c>
      <c r="S74" s="85" t="s">
        <v>663</v>
      </c>
      <c r="T74" s="88" t="s">
        <v>86</v>
      </c>
      <c r="U74" s="78" t="s">
        <v>65</v>
      </c>
      <c r="V74" s="85" t="s">
        <v>65</v>
      </c>
      <c r="W74" s="88" t="s">
        <v>65</v>
      </c>
      <c r="X74" s="89" t="s">
        <v>913</v>
      </c>
      <c r="Y74" s="153" t="s">
        <v>914</v>
      </c>
      <c r="Z74" s="157"/>
      <c r="AA74" s="158"/>
    </row>
    <row r="75" spans="1:61" s="75" customFormat="1" ht="11.25" customHeight="1">
      <c r="A75" s="79" t="s">
        <v>924</v>
      </c>
      <c r="B75" s="80" t="s">
        <v>925</v>
      </c>
      <c r="C75" s="91">
        <v>1</v>
      </c>
      <c r="D75" s="83" t="s">
        <v>87</v>
      </c>
      <c r="E75" s="85" t="s">
        <v>77</v>
      </c>
      <c r="F75" s="78" t="s">
        <v>65</v>
      </c>
      <c r="G75" s="84" t="s">
        <v>65</v>
      </c>
      <c r="H75" s="86"/>
      <c r="I75" s="78" t="s">
        <v>65</v>
      </c>
      <c r="J75" s="87" t="s">
        <v>65</v>
      </c>
      <c r="K75" s="85" t="s">
        <v>65</v>
      </c>
      <c r="L75" s="85" t="s">
        <v>88</v>
      </c>
      <c r="M75" s="85" t="s">
        <v>88</v>
      </c>
      <c r="N75" s="88" t="s">
        <v>65</v>
      </c>
      <c r="O75" s="78" t="s">
        <v>66</v>
      </c>
      <c r="P75" s="78" t="s">
        <v>65</v>
      </c>
      <c r="Q75" s="85" t="s">
        <v>67</v>
      </c>
      <c r="R75" s="85" t="s">
        <v>68</v>
      </c>
      <c r="S75" s="85" t="s">
        <v>926</v>
      </c>
      <c r="T75" s="88" t="s">
        <v>90</v>
      </c>
      <c r="U75" s="78" t="s">
        <v>65</v>
      </c>
      <c r="V75" s="85" t="s">
        <v>65</v>
      </c>
      <c r="W75" s="88" t="s">
        <v>65</v>
      </c>
      <c r="X75" s="89" t="s">
        <v>927</v>
      </c>
      <c r="Y75" s="153" t="s">
        <v>65</v>
      </c>
      <c r="Z75" s="157"/>
      <c r="AA75" s="158"/>
    </row>
    <row r="76" spans="1:61" s="75" customFormat="1" ht="11.25" customHeight="1">
      <c r="A76" s="79" t="s">
        <v>924</v>
      </c>
      <c r="B76" s="80" t="s">
        <v>928</v>
      </c>
      <c r="C76" s="115">
        <v>100000</v>
      </c>
      <c r="D76" s="83" t="s">
        <v>64</v>
      </c>
      <c r="E76" s="85" t="s">
        <v>77</v>
      </c>
      <c r="F76" s="78" t="s">
        <v>65</v>
      </c>
      <c r="G76" s="84" t="s">
        <v>65</v>
      </c>
      <c r="H76" s="86"/>
      <c r="I76" s="78" t="s">
        <v>88</v>
      </c>
      <c r="J76" s="87" t="s">
        <v>65</v>
      </c>
      <c r="K76" s="85" t="s">
        <v>65</v>
      </c>
      <c r="L76" s="85"/>
      <c r="M76" s="85"/>
      <c r="N76" s="88" t="s">
        <v>65</v>
      </c>
      <c r="O76" s="78" t="s">
        <v>66</v>
      </c>
      <c r="P76" s="78" t="s">
        <v>65</v>
      </c>
      <c r="Q76" s="85" t="s">
        <v>67</v>
      </c>
      <c r="R76" s="85" t="s">
        <v>68</v>
      </c>
      <c r="S76" s="85" t="s">
        <v>926</v>
      </c>
      <c r="T76" s="88" t="s">
        <v>86</v>
      </c>
      <c r="U76" s="78" t="s">
        <v>65</v>
      </c>
      <c r="V76" s="85" t="s">
        <v>65</v>
      </c>
      <c r="W76" s="88" t="s">
        <v>65</v>
      </c>
      <c r="X76" s="89" t="s">
        <v>929</v>
      </c>
      <c r="Y76" s="153" t="s">
        <v>65</v>
      </c>
      <c r="Z76" s="157"/>
      <c r="AA76" s="158"/>
    </row>
    <row r="77" spans="1:61" s="75" customFormat="1" ht="11.25" customHeight="1">
      <c r="A77" s="79" t="s">
        <v>451</v>
      </c>
      <c r="B77" s="80" t="s">
        <v>935</v>
      </c>
      <c r="C77" s="82">
        <v>175000</v>
      </c>
      <c r="D77" s="83" t="s">
        <v>64</v>
      </c>
      <c r="E77" s="85" t="s">
        <v>77</v>
      </c>
      <c r="F77" s="78" t="s">
        <v>65</v>
      </c>
      <c r="G77" s="84" t="s">
        <v>65</v>
      </c>
      <c r="H77" s="86" t="s">
        <v>88</v>
      </c>
      <c r="I77" s="78" t="s">
        <v>88</v>
      </c>
      <c r="J77" s="87" t="s">
        <v>65</v>
      </c>
      <c r="K77" s="85" t="s">
        <v>88</v>
      </c>
      <c r="L77" s="85" t="s">
        <v>88</v>
      </c>
      <c r="M77" s="85" t="s">
        <v>88</v>
      </c>
      <c r="N77" s="88" t="s">
        <v>65</v>
      </c>
      <c r="O77" s="78" t="s">
        <v>66</v>
      </c>
      <c r="P77" s="78" t="s">
        <v>65</v>
      </c>
      <c r="Q77" s="85" t="s">
        <v>46</v>
      </c>
      <c r="R77" s="85" t="s">
        <v>143</v>
      </c>
      <c r="S77" s="85" t="s">
        <v>106</v>
      </c>
      <c r="T77" s="88" t="s">
        <v>90</v>
      </c>
      <c r="U77" s="78" t="s">
        <v>65</v>
      </c>
      <c r="V77" s="85" t="s">
        <v>65</v>
      </c>
      <c r="W77" s="88" t="s">
        <v>65</v>
      </c>
      <c r="X77" s="89" t="s">
        <v>936</v>
      </c>
      <c r="Y77" s="153" t="s">
        <v>1122</v>
      </c>
      <c r="Z77" s="157" t="s">
        <v>933</v>
      </c>
      <c r="AA77" s="158" t="s">
        <v>937</v>
      </c>
    </row>
    <row r="78" spans="1:61" s="75" customFormat="1" ht="11.25" customHeight="1">
      <c r="A78" s="79" t="s">
        <v>452</v>
      </c>
      <c r="B78" s="80" t="s">
        <v>956</v>
      </c>
      <c r="C78" s="89" t="s">
        <v>65</v>
      </c>
      <c r="D78" s="83" t="s">
        <v>166</v>
      </c>
      <c r="E78" s="85" t="s">
        <v>77</v>
      </c>
      <c r="F78" s="78" t="s">
        <v>65</v>
      </c>
      <c r="G78" s="84" t="s">
        <v>65</v>
      </c>
      <c r="H78" s="86"/>
      <c r="I78" s="78" t="s">
        <v>65</v>
      </c>
      <c r="J78" s="87">
        <v>0.1</v>
      </c>
      <c r="K78" s="85" t="s">
        <v>65</v>
      </c>
      <c r="L78" s="85" t="s">
        <v>65</v>
      </c>
      <c r="M78" s="85" t="s">
        <v>65</v>
      </c>
      <c r="N78" s="88" t="s">
        <v>65</v>
      </c>
      <c r="O78" s="78" t="s">
        <v>66</v>
      </c>
      <c r="P78" s="78" t="s">
        <v>65</v>
      </c>
      <c r="Q78" s="85" t="s">
        <v>67</v>
      </c>
      <c r="R78" s="85" t="s">
        <v>68</v>
      </c>
      <c r="S78" s="85" t="s">
        <v>939</v>
      </c>
      <c r="T78" s="88" t="s">
        <v>86</v>
      </c>
      <c r="U78" s="78" t="s">
        <v>65</v>
      </c>
      <c r="V78" s="85" t="s">
        <v>65</v>
      </c>
      <c r="W78" s="88" t="s">
        <v>65</v>
      </c>
      <c r="X78" s="89" t="s">
        <v>957</v>
      </c>
      <c r="Y78" s="153" t="s">
        <v>958</v>
      </c>
      <c r="Z78" s="157" t="s">
        <v>959</v>
      </c>
      <c r="AA78" s="158"/>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row>
    <row r="79" spans="1:61" s="76" customFormat="1" ht="11.25" customHeight="1">
      <c r="A79" s="79" t="s">
        <v>452</v>
      </c>
      <c r="B79" s="80" t="s">
        <v>960</v>
      </c>
      <c r="C79" s="91">
        <v>1</v>
      </c>
      <c r="D79" s="83" t="s">
        <v>87</v>
      </c>
      <c r="E79" s="85" t="s">
        <v>77</v>
      </c>
      <c r="F79" s="78" t="s">
        <v>65</v>
      </c>
      <c r="G79" s="84" t="s">
        <v>65</v>
      </c>
      <c r="H79" s="86"/>
      <c r="I79" s="78" t="s">
        <v>88</v>
      </c>
      <c r="J79" s="87" t="s">
        <v>65</v>
      </c>
      <c r="K79" s="85" t="s">
        <v>65</v>
      </c>
      <c r="L79" s="85" t="s">
        <v>65</v>
      </c>
      <c r="M79" s="85" t="s">
        <v>65</v>
      </c>
      <c r="N79" s="88" t="s">
        <v>65</v>
      </c>
      <c r="O79" s="78" t="s">
        <v>66</v>
      </c>
      <c r="P79" s="78" t="s">
        <v>65</v>
      </c>
      <c r="Q79" s="85" t="s">
        <v>67</v>
      </c>
      <c r="R79" s="85" t="s">
        <v>68</v>
      </c>
      <c r="S79" s="85" t="s">
        <v>939</v>
      </c>
      <c r="T79" s="88" t="s">
        <v>86</v>
      </c>
      <c r="U79" s="78" t="s">
        <v>65</v>
      </c>
      <c r="V79" s="85" t="s">
        <v>65</v>
      </c>
      <c r="W79" s="88" t="s">
        <v>65</v>
      </c>
      <c r="X79" s="89" t="s">
        <v>961</v>
      </c>
      <c r="Y79" s="153" t="s">
        <v>962</v>
      </c>
      <c r="Z79" s="160"/>
      <c r="AA79" s="159"/>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s="76" customFormat="1" ht="11.25" customHeight="1">
      <c r="A80" s="79" t="s">
        <v>452</v>
      </c>
      <c r="B80" s="80" t="s">
        <v>963</v>
      </c>
      <c r="C80" s="82">
        <v>12000</v>
      </c>
      <c r="D80" s="83" t="s">
        <v>64</v>
      </c>
      <c r="E80" s="85" t="s">
        <v>77</v>
      </c>
      <c r="F80" s="78">
        <v>65</v>
      </c>
      <c r="G80" s="84" t="s">
        <v>65</v>
      </c>
      <c r="H80" s="86"/>
      <c r="I80" s="78" t="s">
        <v>65</v>
      </c>
      <c r="J80" s="87">
        <v>0.1</v>
      </c>
      <c r="K80" s="85" t="s">
        <v>88</v>
      </c>
      <c r="L80" s="85" t="s">
        <v>88</v>
      </c>
      <c r="M80" s="85" t="s">
        <v>65</v>
      </c>
      <c r="N80" s="88" t="s">
        <v>65</v>
      </c>
      <c r="O80" s="78" t="s">
        <v>66</v>
      </c>
      <c r="P80" s="78" t="s">
        <v>65</v>
      </c>
      <c r="Q80" s="85" t="s">
        <v>67</v>
      </c>
      <c r="R80" s="85" t="s">
        <v>68</v>
      </c>
      <c r="S80" s="85" t="s">
        <v>939</v>
      </c>
      <c r="T80" s="88" t="s">
        <v>86</v>
      </c>
      <c r="U80" s="78" t="s">
        <v>65</v>
      </c>
      <c r="V80" s="85" t="s">
        <v>65</v>
      </c>
      <c r="W80" s="88" t="s">
        <v>65</v>
      </c>
      <c r="X80" s="89" t="s">
        <v>964</v>
      </c>
      <c r="Y80" s="153" t="s">
        <v>965</v>
      </c>
      <c r="Z80" s="160"/>
      <c r="AA80" s="159"/>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s="75" customFormat="1" ht="11.25" customHeight="1">
      <c r="A81" s="79" t="s">
        <v>452</v>
      </c>
      <c r="B81" s="80" t="s">
        <v>966</v>
      </c>
      <c r="C81" s="82">
        <v>5000</v>
      </c>
      <c r="D81" s="83" t="s">
        <v>64</v>
      </c>
      <c r="E81" s="85" t="s">
        <v>244</v>
      </c>
      <c r="F81" s="78" t="s">
        <v>65</v>
      </c>
      <c r="G81" s="84" t="s">
        <v>65</v>
      </c>
      <c r="H81" s="86"/>
      <c r="I81" s="78" t="s">
        <v>65</v>
      </c>
      <c r="J81" s="87" t="s">
        <v>65</v>
      </c>
      <c r="K81" s="85" t="s">
        <v>65</v>
      </c>
      <c r="L81" s="85" t="s">
        <v>65</v>
      </c>
      <c r="M81" s="85" t="s">
        <v>65</v>
      </c>
      <c r="N81" s="88" t="s">
        <v>65</v>
      </c>
      <c r="O81" s="78" t="s">
        <v>65</v>
      </c>
      <c r="P81" s="78" t="s">
        <v>65</v>
      </c>
      <c r="Q81" s="85" t="s">
        <v>67</v>
      </c>
      <c r="R81" s="85" t="s">
        <v>68</v>
      </c>
      <c r="S81" s="85" t="s">
        <v>939</v>
      </c>
      <c r="T81" s="88" t="s">
        <v>86</v>
      </c>
      <c r="U81" s="78" t="s">
        <v>65</v>
      </c>
      <c r="V81" s="85" t="s">
        <v>65</v>
      </c>
      <c r="W81" s="88" t="s">
        <v>65</v>
      </c>
      <c r="X81" s="89" t="s">
        <v>967</v>
      </c>
      <c r="Y81" s="153" t="s">
        <v>968</v>
      </c>
      <c r="Z81" s="157"/>
      <c r="AA81" s="158" t="s">
        <v>969</v>
      </c>
    </row>
    <row r="82" spans="1:61" s="76" customFormat="1" ht="11.25" customHeight="1">
      <c r="A82" s="79" t="s">
        <v>452</v>
      </c>
      <c r="B82" s="80" t="s">
        <v>970</v>
      </c>
      <c r="C82" s="91"/>
      <c r="D82" s="83" t="s">
        <v>166</v>
      </c>
      <c r="E82" s="85" t="s">
        <v>77</v>
      </c>
      <c r="F82" s="78"/>
      <c r="G82" s="84"/>
      <c r="H82" s="86" t="s">
        <v>88</v>
      </c>
      <c r="I82" s="78"/>
      <c r="J82" s="87"/>
      <c r="K82" s="85"/>
      <c r="L82" s="85"/>
      <c r="M82" s="85"/>
      <c r="N82" s="88" t="s">
        <v>88</v>
      </c>
      <c r="O82" s="78" t="s">
        <v>66</v>
      </c>
      <c r="P82" s="78"/>
      <c r="Q82" s="85" t="s">
        <v>67</v>
      </c>
      <c r="R82" s="85" t="s">
        <v>68</v>
      </c>
      <c r="S82" s="85" t="s">
        <v>939</v>
      </c>
      <c r="T82" s="88" t="s">
        <v>86</v>
      </c>
      <c r="U82" s="78"/>
      <c r="V82" s="85"/>
      <c r="W82" s="88"/>
      <c r="X82" s="89" t="s">
        <v>971</v>
      </c>
      <c r="Y82" s="153"/>
      <c r="Z82" s="157" t="s">
        <v>972</v>
      </c>
      <c r="AA82" s="158" t="s">
        <v>973</v>
      </c>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s="76" customFormat="1" ht="11.25" customHeight="1">
      <c r="A83" s="79" t="s">
        <v>452</v>
      </c>
      <c r="B83" s="80" t="s">
        <v>974</v>
      </c>
      <c r="C83" s="91">
        <v>1</v>
      </c>
      <c r="D83" s="83" t="s">
        <v>87</v>
      </c>
      <c r="E83" s="85" t="s">
        <v>77</v>
      </c>
      <c r="F83" s="78" t="s">
        <v>65</v>
      </c>
      <c r="G83" s="84" t="s">
        <v>65</v>
      </c>
      <c r="H83" s="86" t="s">
        <v>88</v>
      </c>
      <c r="I83" s="78" t="s">
        <v>88</v>
      </c>
      <c r="J83" s="87" t="s">
        <v>65</v>
      </c>
      <c r="K83" s="85" t="s">
        <v>65</v>
      </c>
      <c r="L83" s="85" t="s">
        <v>65</v>
      </c>
      <c r="M83" s="85" t="s">
        <v>65</v>
      </c>
      <c r="N83" s="88" t="s">
        <v>65</v>
      </c>
      <c r="O83" s="78" t="s">
        <v>66</v>
      </c>
      <c r="P83" s="78" t="s">
        <v>65</v>
      </c>
      <c r="Q83" s="85" t="s">
        <v>67</v>
      </c>
      <c r="R83" s="85" t="s">
        <v>68</v>
      </c>
      <c r="S83" s="85" t="s">
        <v>939</v>
      </c>
      <c r="T83" s="88" t="s">
        <v>86</v>
      </c>
      <c r="U83" s="78" t="s">
        <v>65</v>
      </c>
      <c r="V83" s="85" t="s">
        <v>65</v>
      </c>
      <c r="W83" s="88" t="s">
        <v>65</v>
      </c>
      <c r="X83" s="89" t="s">
        <v>975</v>
      </c>
      <c r="Y83" s="153" t="s">
        <v>65</v>
      </c>
      <c r="Z83" s="157"/>
      <c r="AA83" s="158"/>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s="75" customFormat="1" ht="11.25" customHeight="1">
      <c r="A84" s="79" t="s">
        <v>453</v>
      </c>
      <c r="B84" s="80" t="s">
        <v>983</v>
      </c>
      <c r="C84" s="82">
        <f>260370/0.55</f>
        <v>473399.99999999994</v>
      </c>
      <c r="D84" s="83" t="s">
        <v>64</v>
      </c>
      <c r="E84" s="85" t="s">
        <v>77</v>
      </c>
      <c r="F84" s="78" t="s">
        <v>65</v>
      </c>
      <c r="G84" s="84" t="s">
        <v>65</v>
      </c>
      <c r="H84" s="86"/>
      <c r="I84" s="78" t="s">
        <v>88</v>
      </c>
      <c r="J84" s="87" t="s">
        <v>65</v>
      </c>
      <c r="K84" s="85" t="s">
        <v>65</v>
      </c>
      <c r="L84" s="85" t="s">
        <v>65</v>
      </c>
      <c r="M84" s="85" t="s">
        <v>65</v>
      </c>
      <c r="N84" s="88" t="s">
        <v>65</v>
      </c>
      <c r="O84" s="78" t="s">
        <v>66</v>
      </c>
      <c r="P84" s="78" t="s">
        <v>65</v>
      </c>
      <c r="Q84" s="85" t="s">
        <v>67</v>
      </c>
      <c r="R84" s="85" t="s">
        <v>68</v>
      </c>
      <c r="S84" s="85" t="s">
        <v>109</v>
      </c>
      <c r="T84" s="88" t="s">
        <v>86</v>
      </c>
      <c r="U84" s="78" t="s">
        <v>65</v>
      </c>
      <c r="V84" s="85" t="s">
        <v>65</v>
      </c>
      <c r="W84" s="88" t="s">
        <v>65</v>
      </c>
      <c r="X84" s="89" t="s">
        <v>984</v>
      </c>
      <c r="Y84" s="153" t="s">
        <v>985</v>
      </c>
      <c r="Z84" s="157"/>
      <c r="AA84" s="158" t="s">
        <v>986</v>
      </c>
    </row>
    <row r="85" spans="1:61" s="75" customFormat="1" ht="11.25" customHeight="1">
      <c r="A85" s="79" t="s">
        <v>453</v>
      </c>
      <c r="B85" s="80" t="s">
        <v>987</v>
      </c>
      <c r="C85" s="89" t="s">
        <v>65</v>
      </c>
      <c r="D85" s="83" t="s">
        <v>166</v>
      </c>
      <c r="E85" s="85" t="s">
        <v>77</v>
      </c>
      <c r="F85" s="78" t="s">
        <v>65</v>
      </c>
      <c r="G85" s="84" t="s">
        <v>65</v>
      </c>
      <c r="H85" s="86"/>
      <c r="I85" s="78" t="s">
        <v>65</v>
      </c>
      <c r="J85" s="87">
        <v>0.1</v>
      </c>
      <c r="K85" s="85" t="s">
        <v>65</v>
      </c>
      <c r="L85" s="85" t="s">
        <v>65</v>
      </c>
      <c r="M85" s="85" t="s">
        <v>65</v>
      </c>
      <c r="N85" s="88" t="s">
        <v>65</v>
      </c>
      <c r="O85" s="78" t="s">
        <v>66</v>
      </c>
      <c r="P85" s="78" t="s">
        <v>65</v>
      </c>
      <c r="Q85" s="85" t="s">
        <v>67</v>
      </c>
      <c r="R85" s="85" t="s">
        <v>68</v>
      </c>
      <c r="S85" s="85" t="s">
        <v>109</v>
      </c>
      <c r="T85" s="88" t="s">
        <v>86</v>
      </c>
      <c r="U85" s="78" t="s">
        <v>65</v>
      </c>
      <c r="V85" s="85" t="s">
        <v>65</v>
      </c>
      <c r="W85" s="88" t="s">
        <v>65</v>
      </c>
      <c r="X85" s="89" t="s">
        <v>988</v>
      </c>
      <c r="Y85" s="153" t="s">
        <v>989</v>
      </c>
      <c r="Z85" s="157" t="s">
        <v>1123</v>
      </c>
      <c r="AA85" s="158" t="s">
        <v>986</v>
      </c>
    </row>
    <row r="86" spans="1:61" s="77" customFormat="1" ht="11.25" customHeight="1">
      <c r="A86" s="79" t="s">
        <v>453</v>
      </c>
      <c r="B86" s="80" t="s">
        <v>990</v>
      </c>
      <c r="C86" s="91">
        <v>1</v>
      </c>
      <c r="D86" s="83" t="s">
        <v>87</v>
      </c>
      <c r="E86" s="85" t="s">
        <v>244</v>
      </c>
      <c r="F86" s="78" t="s">
        <v>65</v>
      </c>
      <c r="G86" s="84" t="s">
        <v>65</v>
      </c>
      <c r="H86" s="86"/>
      <c r="I86" s="78" t="s">
        <v>65</v>
      </c>
      <c r="J86" s="87" t="s">
        <v>65</v>
      </c>
      <c r="K86" s="85" t="s">
        <v>65</v>
      </c>
      <c r="L86" s="85" t="s">
        <v>65</v>
      </c>
      <c r="M86" s="85" t="s">
        <v>65</v>
      </c>
      <c r="N86" s="88" t="s">
        <v>65</v>
      </c>
      <c r="O86" s="78" t="s">
        <v>65</v>
      </c>
      <c r="P86" s="78" t="s">
        <v>65</v>
      </c>
      <c r="Q86" s="85" t="s">
        <v>67</v>
      </c>
      <c r="R86" s="85" t="s">
        <v>68</v>
      </c>
      <c r="S86" s="85" t="s">
        <v>109</v>
      </c>
      <c r="T86" s="88" t="s">
        <v>86</v>
      </c>
      <c r="U86" s="78" t="s">
        <v>65</v>
      </c>
      <c r="V86" s="85" t="s">
        <v>65</v>
      </c>
      <c r="W86" s="88" t="s">
        <v>65</v>
      </c>
      <c r="X86" s="89" t="s">
        <v>991</v>
      </c>
      <c r="Y86" s="153" t="s">
        <v>992</v>
      </c>
      <c r="Z86" s="157"/>
      <c r="AA86" s="158" t="s">
        <v>993</v>
      </c>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s="77" customFormat="1" ht="11.25" customHeight="1">
      <c r="A87" s="79" t="s">
        <v>453</v>
      </c>
      <c r="B87" s="80" t="s">
        <v>999</v>
      </c>
      <c r="C87" s="91">
        <v>1</v>
      </c>
      <c r="D87" s="83" t="s">
        <v>87</v>
      </c>
      <c r="E87" s="85" t="s">
        <v>106</v>
      </c>
      <c r="F87" s="78"/>
      <c r="G87" s="84"/>
      <c r="H87" s="86" t="s">
        <v>88</v>
      </c>
      <c r="I87" s="78"/>
      <c r="J87" s="87"/>
      <c r="K87" s="85"/>
      <c r="L87" s="85"/>
      <c r="M87" s="85"/>
      <c r="N87" s="88"/>
      <c r="O87" s="78"/>
      <c r="P87" s="78"/>
      <c r="Q87" s="85" t="s">
        <v>67</v>
      </c>
      <c r="R87" s="85" t="s">
        <v>68</v>
      </c>
      <c r="S87" s="85" t="s">
        <v>109</v>
      </c>
      <c r="T87" s="88" t="s">
        <v>90</v>
      </c>
      <c r="U87" s="78"/>
      <c r="V87" s="85"/>
      <c r="W87" s="88"/>
      <c r="X87" s="89" t="s">
        <v>1000</v>
      </c>
      <c r="Y87" s="153"/>
      <c r="Z87" s="157" t="s">
        <v>1001</v>
      </c>
      <c r="AA87" s="158" t="s">
        <v>1002</v>
      </c>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row>
    <row r="88" spans="1:61" s="75" customFormat="1" ht="11.25" customHeight="1">
      <c r="A88" s="79" t="s">
        <v>453</v>
      </c>
      <c r="B88" s="80" t="s">
        <v>1003</v>
      </c>
      <c r="C88" s="91">
        <v>1</v>
      </c>
      <c r="D88" s="83" t="s">
        <v>87</v>
      </c>
      <c r="E88" s="85" t="s">
        <v>244</v>
      </c>
      <c r="F88" s="78"/>
      <c r="G88" s="84"/>
      <c r="H88" s="86"/>
      <c r="I88" s="78"/>
      <c r="J88" s="87"/>
      <c r="K88" s="85"/>
      <c r="L88" s="85"/>
      <c r="M88" s="85"/>
      <c r="N88" s="88"/>
      <c r="O88" s="78"/>
      <c r="P88" s="78"/>
      <c r="Q88" s="85" t="s">
        <v>67</v>
      </c>
      <c r="R88" s="85" t="s">
        <v>68</v>
      </c>
      <c r="S88" s="85" t="s">
        <v>109</v>
      </c>
      <c r="T88" s="88" t="s">
        <v>90</v>
      </c>
      <c r="U88" s="78"/>
      <c r="V88" s="85"/>
      <c r="W88" s="88"/>
      <c r="X88" s="89" t="s">
        <v>1004</v>
      </c>
      <c r="Y88" s="153"/>
      <c r="Z88" s="157" t="s">
        <v>1001</v>
      </c>
      <c r="AA88" s="158"/>
    </row>
    <row r="89" spans="1:61" s="76" customFormat="1" ht="11.25" customHeight="1">
      <c r="A89" s="79" t="s">
        <v>1005</v>
      </c>
      <c r="B89" s="80" t="s">
        <v>416</v>
      </c>
      <c r="C89" s="91">
        <v>1</v>
      </c>
      <c r="D89" s="83" t="s">
        <v>87</v>
      </c>
      <c r="E89" s="85" t="s">
        <v>77</v>
      </c>
      <c r="F89" s="78" t="s">
        <v>65</v>
      </c>
      <c r="G89" s="84" t="s">
        <v>65</v>
      </c>
      <c r="H89" s="86"/>
      <c r="I89" s="78" t="s">
        <v>88</v>
      </c>
      <c r="J89" s="87" t="s">
        <v>65</v>
      </c>
      <c r="K89" s="85" t="s">
        <v>65</v>
      </c>
      <c r="L89" s="85" t="s">
        <v>65</v>
      </c>
      <c r="M89" s="85" t="s">
        <v>65</v>
      </c>
      <c r="N89" s="88" t="s">
        <v>65</v>
      </c>
      <c r="O89" s="78" t="s">
        <v>66</v>
      </c>
      <c r="P89" s="78" t="s">
        <v>65</v>
      </c>
      <c r="Q89" s="85" t="s">
        <v>67</v>
      </c>
      <c r="R89" s="85" t="s">
        <v>68</v>
      </c>
      <c r="S89" s="85" t="s">
        <v>1011</v>
      </c>
      <c r="T89" s="88" t="s">
        <v>86</v>
      </c>
      <c r="U89" s="78" t="s">
        <v>65</v>
      </c>
      <c r="V89" s="85" t="s">
        <v>70</v>
      </c>
      <c r="W89" s="88" t="s">
        <v>65</v>
      </c>
      <c r="X89" s="89" t="s">
        <v>1012</v>
      </c>
      <c r="Y89" s="153" t="s">
        <v>65</v>
      </c>
      <c r="Z89" s="157" t="s">
        <v>1013</v>
      </c>
      <c r="AA89" s="158" t="s">
        <v>1124</v>
      </c>
    </row>
    <row r="90" spans="1:61" s="75" customFormat="1" ht="11.25" customHeight="1">
      <c r="A90" s="79" t="s">
        <v>1005</v>
      </c>
      <c r="B90" s="80" t="s">
        <v>1014</v>
      </c>
      <c r="C90" s="91">
        <v>1</v>
      </c>
      <c r="D90" s="83" t="s">
        <v>87</v>
      </c>
      <c r="E90" s="85" t="s">
        <v>244</v>
      </c>
      <c r="F90" s="78"/>
      <c r="G90" s="84"/>
      <c r="H90" s="86"/>
      <c r="I90" s="78"/>
      <c r="J90" s="87"/>
      <c r="K90" s="85"/>
      <c r="L90" s="85"/>
      <c r="M90" s="85"/>
      <c r="N90" s="88"/>
      <c r="O90" s="78"/>
      <c r="P90" s="78"/>
      <c r="Q90" s="85" t="s">
        <v>67</v>
      </c>
      <c r="R90" s="85" t="s">
        <v>68</v>
      </c>
      <c r="S90" s="85" t="s">
        <v>1011</v>
      </c>
      <c r="T90" s="88" t="s">
        <v>86</v>
      </c>
      <c r="U90" s="78"/>
      <c r="V90" s="85" t="s">
        <v>70</v>
      </c>
      <c r="W90" s="88"/>
      <c r="X90" s="89" t="s">
        <v>1015</v>
      </c>
      <c r="Y90" s="153"/>
      <c r="Z90" s="157" t="s">
        <v>1016</v>
      </c>
      <c r="AA90" s="158" t="s">
        <v>1017</v>
      </c>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row>
    <row r="91" spans="1:61" s="75" customFormat="1" ht="11.25" customHeight="1">
      <c r="A91" s="79" t="s">
        <v>454</v>
      </c>
      <c r="B91" s="80" t="s">
        <v>1022</v>
      </c>
      <c r="C91" s="82">
        <v>10000</v>
      </c>
      <c r="D91" s="83" t="s">
        <v>64</v>
      </c>
      <c r="E91" s="85" t="s">
        <v>77</v>
      </c>
      <c r="F91" s="78" t="s">
        <v>65</v>
      </c>
      <c r="G91" s="84" t="s">
        <v>65</v>
      </c>
      <c r="H91" s="86"/>
      <c r="I91" s="78" t="s">
        <v>65</v>
      </c>
      <c r="J91" s="87">
        <v>0.5</v>
      </c>
      <c r="K91" s="85" t="s">
        <v>65</v>
      </c>
      <c r="L91" s="85" t="s">
        <v>65</v>
      </c>
      <c r="M91" s="85" t="s">
        <v>65</v>
      </c>
      <c r="N91" s="88" t="s">
        <v>65</v>
      </c>
      <c r="O91" s="78" t="s">
        <v>66</v>
      </c>
      <c r="P91" s="78" t="s">
        <v>65</v>
      </c>
      <c r="Q91" s="85" t="s">
        <v>67</v>
      </c>
      <c r="R91" s="85" t="s">
        <v>68</v>
      </c>
      <c r="S91" s="85" t="s">
        <v>1023</v>
      </c>
      <c r="T91" s="88" t="s">
        <v>90</v>
      </c>
      <c r="U91" s="90"/>
      <c r="V91" s="85" t="s">
        <v>70</v>
      </c>
      <c r="W91" s="88" t="s">
        <v>65</v>
      </c>
      <c r="X91" s="89" t="s">
        <v>1024</v>
      </c>
      <c r="Y91" s="153" t="s">
        <v>65</v>
      </c>
      <c r="Z91" s="157" t="s">
        <v>1025</v>
      </c>
      <c r="AA91" s="158" t="s">
        <v>1026</v>
      </c>
    </row>
    <row r="92" spans="1:61" s="75" customFormat="1" ht="11.25" customHeight="1">
      <c r="A92" s="79" t="s">
        <v>456</v>
      </c>
      <c r="B92" s="80" t="s">
        <v>1038</v>
      </c>
      <c r="C92" s="91">
        <v>1</v>
      </c>
      <c r="D92" s="83" t="s">
        <v>115</v>
      </c>
      <c r="E92" s="85"/>
      <c r="F92" s="78"/>
      <c r="G92" s="84"/>
      <c r="H92" s="86" t="s">
        <v>88</v>
      </c>
      <c r="I92" s="78" t="s">
        <v>88</v>
      </c>
      <c r="J92" s="87"/>
      <c r="K92" s="85"/>
      <c r="L92" s="85"/>
      <c r="M92" s="85"/>
      <c r="N92" s="88"/>
      <c r="O92" s="78" t="s">
        <v>66</v>
      </c>
      <c r="P92" s="78"/>
      <c r="Q92" s="85" t="s">
        <v>46</v>
      </c>
      <c r="R92" s="85" t="s">
        <v>220</v>
      </c>
      <c r="S92" s="85" t="s">
        <v>117</v>
      </c>
      <c r="T92" s="88" t="s">
        <v>86</v>
      </c>
      <c r="U92" s="78"/>
      <c r="V92" s="85"/>
      <c r="W92" s="88"/>
      <c r="X92" s="89" t="s">
        <v>1039</v>
      </c>
      <c r="Y92" s="153" t="s">
        <v>65</v>
      </c>
      <c r="Z92" s="157"/>
      <c r="AA92" s="158" t="s">
        <v>1040</v>
      </c>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row>
    <row r="93" spans="1:61" s="75" customFormat="1" ht="11.1" customHeight="1">
      <c r="A93" s="79" t="s">
        <v>458</v>
      </c>
      <c r="B93" s="80" t="s">
        <v>1054</v>
      </c>
      <c r="C93" s="82">
        <f>3000/0.095</f>
        <v>31578.947368421053</v>
      </c>
      <c r="D93" s="83" t="s">
        <v>64</v>
      </c>
      <c r="E93" s="85" t="s">
        <v>158</v>
      </c>
      <c r="F93" s="78" t="s">
        <v>65</v>
      </c>
      <c r="G93" s="84" t="s">
        <v>65</v>
      </c>
      <c r="H93" s="86"/>
      <c r="I93" s="78" t="s">
        <v>65</v>
      </c>
      <c r="J93" s="87" t="s">
        <v>65</v>
      </c>
      <c r="K93" s="85" t="s">
        <v>65</v>
      </c>
      <c r="L93" s="85" t="s">
        <v>65</v>
      </c>
      <c r="M93" s="85" t="s">
        <v>65</v>
      </c>
      <c r="N93" s="88"/>
      <c r="O93" s="78" t="s">
        <v>66</v>
      </c>
      <c r="P93" s="78" t="s">
        <v>65</v>
      </c>
      <c r="Q93" s="85" t="s">
        <v>46</v>
      </c>
      <c r="R93" s="85" t="s">
        <v>68</v>
      </c>
      <c r="S93" s="85" t="s">
        <v>1055</v>
      </c>
      <c r="T93" s="88" t="s">
        <v>90</v>
      </c>
      <c r="U93" s="78" t="s">
        <v>65</v>
      </c>
      <c r="V93" s="85" t="s">
        <v>65</v>
      </c>
      <c r="W93" s="88" t="s">
        <v>65</v>
      </c>
      <c r="X93" s="89" t="s">
        <v>1056</v>
      </c>
      <c r="Y93" s="153" t="s">
        <v>65</v>
      </c>
      <c r="Z93" s="157"/>
      <c r="AA93" s="158" t="s">
        <v>1057</v>
      </c>
    </row>
    <row r="94" spans="1:61" s="75" customFormat="1" ht="11.1" customHeight="1">
      <c r="A94" s="79"/>
      <c r="B94" s="80"/>
      <c r="C94" s="91"/>
      <c r="D94" s="83"/>
      <c r="E94" s="85"/>
      <c r="F94" s="78"/>
      <c r="G94" s="84"/>
      <c r="H94" s="86"/>
      <c r="I94" s="78"/>
      <c r="J94" s="87"/>
      <c r="K94" s="85"/>
      <c r="L94" s="85"/>
      <c r="M94" s="85"/>
      <c r="N94" s="88"/>
      <c r="O94" s="78"/>
      <c r="P94" s="78"/>
      <c r="Q94" s="85"/>
      <c r="R94" s="85"/>
      <c r="S94" s="85"/>
      <c r="T94" s="88"/>
      <c r="U94" s="78"/>
      <c r="V94" s="85"/>
      <c r="W94" s="88"/>
      <c r="X94" s="89"/>
      <c r="Y94" s="153"/>
      <c r="Z94" s="157"/>
      <c r="AA94" s="158"/>
    </row>
    <row r="95" spans="1:61" s="75" customFormat="1" ht="11.1" customHeight="1">
      <c r="A95" s="79"/>
      <c r="B95" s="117" t="s">
        <v>1093</v>
      </c>
      <c r="C95" s="91"/>
      <c r="D95" s="83"/>
      <c r="E95" s="85"/>
      <c r="F95" s="78"/>
      <c r="G95" s="84"/>
      <c r="H95" s="86"/>
      <c r="I95" s="78"/>
      <c r="J95" s="87"/>
      <c r="K95" s="85"/>
      <c r="L95" s="85"/>
      <c r="M95" s="85"/>
      <c r="N95" s="88"/>
      <c r="O95" s="78"/>
      <c r="P95" s="78"/>
      <c r="Q95" s="85"/>
      <c r="R95" s="85"/>
      <c r="S95" s="85"/>
      <c r="T95" s="88"/>
      <c r="U95" s="78"/>
      <c r="V95" s="85"/>
      <c r="W95" s="88"/>
      <c r="X95" s="89"/>
      <c r="Y95" s="153"/>
      <c r="Z95" s="157"/>
      <c r="AA95" s="158"/>
    </row>
    <row r="96" spans="1:61" s="75" customFormat="1" ht="11.25" customHeight="1">
      <c r="A96" s="79" t="s">
        <v>152</v>
      </c>
      <c r="B96" s="80" t="s">
        <v>505</v>
      </c>
      <c r="C96" s="118"/>
      <c r="D96" s="83" t="s">
        <v>69</v>
      </c>
      <c r="E96" s="85" t="s">
        <v>158</v>
      </c>
      <c r="F96" s="78"/>
      <c r="G96" s="84">
        <v>21000</v>
      </c>
      <c r="H96" s="86"/>
      <c r="I96" s="78"/>
      <c r="J96" s="87"/>
      <c r="K96" s="85"/>
      <c r="L96" s="85"/>
      <c r="M96" s="85"/>
      <c r="N96" s="88"/>
      <c r="O96" s="78"/>
      <c r="P96" s="78"/>
      <c r="Q96" s="85" t="s">
        <v>67</v>
      </c>
      <c r="R96" s="85" t="s">
        <v>68</v>
      </c>
      <c r="S96" s="85" t="s">
        <v>69</v>
      </c>
      <c r="T96" s="88" t="s">
        <v>155</v>
      </c>
      <c r="U96" s="78" t="s">
        <v>66</v>
      </c>
      <c r="V96" s="85" t="s">
        <v>71</v>
      </c>
      <c r="W96" s="88" t="s">
        <v>71</v>
      </c>
      <c r="X96" s="89" t="s">
        <v>506</v>
      </c>
      <c r="Y96" s="97"/>
      <c r="Z96" s="157" t="s">
        <v>507</v>
      </c>
      <c r="AA96" s="158" t="s">
        <v>606</v>
      </c>
    </row>
    <row r="97" spans="1:61" s="76" customFormat="1" ht="11.25" customHeight="1">
      <c r="A97" s="79" t="s">
        <v>263</v>
      </c>
      <c r="B97" s="80" t="s">
        <v>270</v>
      </c>
      <c r="C97" s="91">
        <v>1</v>
      </c>
      <c r="D97" s="83" t="s">
        <v>87</v>
      </c>
      <c r="E97" s="85" t="s">
        <v>77</v>
      </c>
      <c r="F97" s="78" t="s">
        <v>65</v>
      </c>
      <c r="G97" s="84" t="s">
        <v>65</v>
      </c>
      <c r="H97" s="86"/>
      <c r="I97" s="78" t="s">
        <v>88</v>
      </c>
      <c r="J97" s="87" t="s">
        <v>65</v>
      </c>
      <c r="K97" s="85" t="s">
        <v>65</v>
      </c>
      <c r="L97" s="85" t="s">
        <v>65</v>
      </c>
      <c r="M97" s="85" t="s">
        <v>65</v>
      </c>
      <c r="N97" s="88" t="s">
        <v>65</v>
      </c>
      <c r="O97" s="78" t="s">
        <v>66</v>
      </c>
      <c r="P97" s="78" t="s">
        <v>271</v>
      </c>
      <c r="Q97" s="85" t="s">
        <v>67</v>
      </c>
      <c r="R97" s="85" t="s">
        <v>68</v>
      </c>
      <c r="S97" s="85" t="s">
        <v>69</v>
      </c>
      <c r="T97" s="88" t="s">
        <v>69</v>
      </c>
      <c r="U97" s="78" t="s">
        <v>66</v>
      </c>
      <c r="V97" s="85"/>
      <c r="W97" s="88" t="s">
        <v>144</v>
      </c>
      <c r="X97" s="89" t="s">
        <v>272</v>
      </c>
      <c r="Y97" s="97" t="s">
        <v>65</v>
      </c>
      <c r="Z97" s="157" t="s">
        <v>511</v>
      </c>
      <c r="AA97" s="158" t="s">
        <v>611</v>
      </c>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s="75" customFormat="1" ht="11.25" customHeight="1">
      <c r="A98" s="79" t="s">
        <v>363</v>
      </c>
      <c r="B98" s="80" t="s">
        <v>370</v>
      </c>
      <c r="C98" s="82">
        <f>7500/0.1</f>
        <v>75000</v>
      </c>
      <c r="D98" s="83" t="s">
        <v>64</v>
      </c>
      <c r="E98" s="85"/>
      <c r="F98" s="78"/>
      <c r="G98" s="84"/>
      <c r="H98" s="86"/>
      <c r="I98" s="78" t="s">
        <v>88</v>
      </c>
      <c r="J98" s="87"/>
      <c r="K98" s="85"/>
      <c r="L98" s="85"/>
      <c r="M98" s="85"/>
      <c r="N98" s="88"/>
      <c r="O98" s="78" t="s">
        <v>66</v>
      </c>
      <c r="P98" s="78"/>
      <c r="Q98" s="85" t="s">
        <v>67</v>
      </c>
      <c r="R98" s="85" t="s">
        <v>68</v>
      </c>
      <c r="S98" s="85" t="s">
        <v>69</v>
      </c>
      <c r="T98" s="85" t="s">
        <v>69</v>
      </c>
      <c r="U98" s="78" t="s">
        <v>66</v>
      </c>
      <c r="V98" s="85"/>
      <c r="W98" s="88"/>
      <c r="X98" s="89" t="s">
        <v>371</v>
      </c>
      <c r="Y98" s="97"/>
      <c r="Z98" s="157"/>
      <c r="AA98" s="158"/>
    </row>
    <row r="99" spans="1:61" s="75" customFormat="1" ht="11.25" customHeight="1">
      <c r="A99" s="79" t="s">
        <v>447</v>
      </c>
      <c r="B99" s="80" t="s">
        <v>826</v>
      </c>
      <c r="C99" s="91">
        <v>0.15</v>
      </c>
      <c r="D99" s="104" t="s">
        <v>87</v>
      </c>
      <c r="E99" s="85" t="s">
        <v>113</v>
      </c>
      <c r="F99" s="78" t="s">
        <v>65</v>
      </c>
      <c r="G99" s="84" t="s">
        <v>65</v>
      </c>
      <c r="H99" s="86"/>
      <c r="I99" s="78" t="s">
        <v>65</v>
      </c>
      <c r="J99" s="87" t="s">
        <v>65</v>
      </c>
      <c r="K99" s="85" t="s">
        <v>65</v>
      </c>
      <c r="L99" s="85" t="s">
        <v>65</v>
      </c>
      <c r="M99" s="85" t="s">
        <v>65</v>
      </c>
      <c r="N99" s="88" t="s">
        <v>88</v>
      </c>
      <c r="O99" s="78" t="s">
        <v>66</v>
      </c>
      <c r="P99" s="78"/>
      <c r="Q99" s="85" t="s">
        <v>67</v>
      </c>
      <c r="R99" s="85" t="s">
        <v>68</v>
      </c>
      <c r="S99" s="85" t="s">
        <v>69</v>
      </c>
      <c r="T99" s="85" t="s">
        <v>86</v>
      </c>
      <c r="U99" s="78" t="s">
        <v>66</v>
      </c>
      <c r="V99" s="85" t="s">
        <v>71</v>
      </c>
      <c r="W99" s="88"/>
      <c r="X99" s="89" t="s">
        <v>827</v>
      </c>
      <c r="Y99" s="153" t="s">
        <v>65</v>
      </c>
      <c r="Z99" s="157" t="s">
        <v>828</v>
      </c>
      <c r="AA99" s="158" t="s">
        <v>829</v>
      </c>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row>
    <row r="100" spans="1:61" s="75" customFormat="1" ht="11.25" customHeight="1">
      <c r="A100" s="79" t="s">
        <v>447</v>
      </c>
      <c r="B100" s="80" t="s">
        <v>830</v>
      </c>
      <c r="C100" s="91">
        <v>0.1</v>
      </c>
      <c r="D100" s="83" t="s">
        <v>87</v>
      </c>
      <c r="E100" s="85" t="s">
        <v>158</v>
      </c>
      <c r="F100" s="78" t="s">
        <v>65</v>
      </c>
      <c r="G100" s="84" t="s">
        <v>65</v>
      </c>
      <c r="H100" s="86"/>
      <c r="I100" s="78" t="s">
        <v>65</v>
      </c>
      <c r="J100" s="87" t="s">
        <v>65</v>
      </c>
      <c r="K100" s="85" t="s">
        <v>65</v>
      </c>
      <c r="L100" s="85" t="s">
        <v>65</v>
      </c>
      <c r="M100" s="85" t="s">
        <v>65</v>
      </c>
      <c r="N100" s="88" t="s">
        <v>65</v>
      </c>
      <c r="O100" s="78" t="s">
        <v>66</v>
      </c>
      <c r="P100" s="78"/>
      <c r="Q100" s="85" t="s">
        <v>67</v>
      </c>
      <c r="R100" s="85" t="s">
        <v>68</v>
      </c>
      <c r="S100" s="85" t="s">
        <v>69</v>
      </c>
      <c r="T100" s="88" t="s">
        <v>86</v>
      </c>
      <c r="U100" s="78" t="s">
        <v>66</v>
      </c>
      <c r="V100" s="85" t="s">
        <v>71</v>
      </c>
      <c r="W100" s="88"/>
      <c r="X100" s="89" t="s">
        <v>831</v>
      </c>
      <c r="Y100" s="153" t="s">
        <v>65</v>
      </c>
      <c r="Z100" s="157" t="s">
        <v>832</v>
      </c>
      <c r="AA100" s="158"/>
    </row>
    <row r="101" spans="1:61" s="75" customFormat="1" ht="11.25" customHeight="1">
      <c r="A101" s="79" t="s">
        <v>447</v>
      </c>
      <c r="B101" s="80" t="s">
        <v>833</v>
      </c>
      <c r="C101" s="89" t="s">
        <v>65</v>
      </c>
      <c r="D101" s="83" t="s">
        <v>166</v>
      </c>
      <c r="E101" s="85" t="s">
        <v>77</v>
      </c>
      <c r="F101" s="78" t="s">
        <v>65</v>
      </c>
      <c r="G101" s="84" t="s">
        <v>65</v>
      </c>
      <c r="H101" s="86"/>
      <c r="I101" s="78" t="s">
        <v>65</v>
      </c>
      <c r="J101" s="87">
        <v>0.1</v>
      </c>
      <c r="K101" s="85" t="s">
        <v>65</v>
      </c>
      <c r="L101" s="85" t="s">
        <v>65</v>
      </c>
      <c r="M101" s="85" t="s">
        <v>65</v>
      </c>
      <c r="N101" s="88" t="s">
        <v>65</v>
      </c>
      <c r="O101" s="78" t="s">
        <v>66</v>
      </c>
      <c r="P101" s="78"/>
      <c r="Q101" s="85" t="s">
        <v>67</v>
      </c>
      <c r="R101" s="85" t="s">
        <v>68</v>
      </c>
      <c r="S101" s="85" t="s">
        <v>69</v>
      </c>
      <c r="T101" s="88" t="s">
        <v>86</v>
      </c>
      <c r="U101" s="78" t="s">
        <v>66</v>
      </c>
      <c r="V101" s="85" t="s">
        <v>71</v>
      </c>
      <c r="W101" s="88"/>
      <c r="X101" s="89" t="s">
        <v>834</v>
      </c>
      <c r="Y101" s="153" t="s">
        <v>65</v>
      </c>
      <c r="Z101" s="157" t="s">
        <v>835</v>
      </c>
      <c r="AA101" s="158"/>
    </row>
    <row r="102" spans="1:61" ht="11.25" customHeight="1" thickBot="1">
      <c r="A102" s="119"/>
      <c r="B102" s="120"/>
      <c r="C102" s="122"/>
      <c r="D102" s="123"/>
      <c r="E102" s="124"/>
      <c r="F102" s="122"/>
      <c r="G102" s="124"/>
      <c r="H102" s="125"/>
      <c r="I102" s="122"/>
      <c r="J102" s="126"/>
      <c r="K102" s="124"/>
      <c r="L102" s="124"/>
      <c r="M102" s="124"/>
      <c r="N102" s="125"/>
      <c r="O102" s="122"/>
      <c r="P102" s="122"/>
      <c r="Q102" s="124"/>
      <c r="R102" s="124"/>
      <c r="S102" s="124"/>
      <c r="T102" s="125"/>
      <c r="U102" s="122"/>
      <c r="V102" s="124"/>
      <c r="W102" s="125"/>
      <c r="X102" s="122"/>
      <c r="Y102" s="149"/>
      <c r="Z102" s="166"/>
      <c r="AA102" s="141"/>
    </row>
    <row r="103" spans="1:61" ht="11.25" customHeight="1">
      <c r="A103" s="127"/>
      <c r="B103" s="128" t="s">
        <v>459</v>
      </c>
      <c r="C103" s="130"/>
      <c r="D103" s="131"/>
      <c r="E103" s="174"/>
      <c r="F103" s="132" t="s">
        <v>1132</v>
      </c>
      <c r="G103" s="132"/>
      <c r="H103" s="132"/>
      <c r="I103" s="133" t="s">
        <v>460</v>
      </c>
      <c r="J103" s="134"/>
      <c r="K103" s="132"/>
      <c r="L103" s="132"/>
      <c r="M103" s="132"/>
      <c r="N103" s="135"/>
      <c r="O103" s="136"/>
      <c r="P103" s="133" t="s">
        <v>1133</v>
      </c>
      <c r="Q103" s="132"/>
      <c r="R103" s="132"/>
      <c r="S103" s="136"/>
      <c r="T103" s="131"/>
      <c r="U103" s="132" t="s">
        <v>1134</v>
      </c>
      <c r="V103" s="132"/>
      <c r="W103" s="132"/>
      <c r="X103" s="136"/>
      <c r="Y103" s="154"/>
      <c r="Z103" s="167"/>
      <c r="AA103" s="138"/>
    </row>
    <row r="104" spans="1:61" ht="11.25" customHeight="1">
      <c r="A104" s="127"/>
      <c r="B104" s="139"/>
      <c r="C104" s="130"/>
      <c r="D104" s="131"/>
      <c r="E104" s="175"/>
      <c r="F104" s="132"/>
      <c r="G104" s="132"/>
      <c r="H104" s="132"/>
      <c r="I104" s="133" t="s">
        <v>461</v>
      </c>
      <c r="J104" s="134"/>
      <c r="K104" s="132"/>
      <c r="L104" s="132"/>
      <c r="M104" s="132"/>
      <c r="N104" s="135" t="s">
        <v>65</v>
      </c>
      <c r="O104" s="136"/>
      <c r="P104" s="140" t="s">
        <v>1135</v>
      </c>
      <c r="Q104" s="132"/>
      <c r="R104" s="132"/>
      <c r="S104" s="136"/>
      <c r="T104" s="131"/>
      <c r="U104" s="132" t="s">
        <v>1136</v>
      </c>
      <c r="V104" s="132"/>
      <c r="W104" s="132"/>
      <c r="X104" s="136"/>
      <c r="Y104" s="154"/>
      <c r="Z104" s="166"/>
      <c r="AA104" s="141"/>
    </row>
    <row r="105" spans="1:61" ht="11.25" customHeight="1">
      <c r="A105" s="127"/>
      <c r="B105" s="139"/>
      <c r="C105" s="130"/>
      <c r="D105" s="131"/>
      <c r="E105" s="175"/>
      <c r="F105" s="132"/>
      <c r="G105" s="132"/>
      <c r="H105" s="132"/>
      <c r="I105" s="133" t="s">
        <v>462</v>
      </c>
      <c r="J105" s="134"/>
      <c r="K105" s="132"/>
      <c r="L105" s="132"/>
      <c r="M105" s="132"/>
      <c r="N105" s="135" t="s">
        <v>65</v>
      </c>
      <c r="O105" s="136"/>
      <c r="P105" s="140"/>
      <c r="Q105" s="132"/>
      <c r="R105" s="132"/>
      <c r="S105" s="136"/>
      <c r="T105" s="131"/>
      <c r="U105" s="132" t="s">
        <v>1137</v>
      </c>
      <c r="V105" s="132"/>
      <c r="W105" s="132"/>
      <c r="X105" s="136"/>
      <c r="Y105" s="154"/>
      <c r="Z105" s="166"/>
      <c r="AA105" s="141"/>
    </row>
    <row r="106" spans="1:61" ht="11.25" customHeight="1">
      <c r="A106" s="127"/>
      <c r="B106" s="139"/>
      <c r="C106" s="142"/>
      <c r="D106" s="131"/>
      <c r="E106" s="176"/>
      <c r="F106" s="143"/>
      <c r="G106" s="143"/>
      <c r="H106" s="143"/>
      <c r="I106" s="133" t="s">
        <v>463</v>
      </c>
      <c r="J106" s="144"/>
      <c r="K106" s="143"/>
      <c r="L106" s="143"/>
      <c r="M106" s="143"/>
      <c r="N106" s="135" t="s">
        <v>65</v>
      </c>
      <c r="O106" s="136"/>
      <c r="P106" s="133"/>
      <c r="Q106" s="132"/>
      <c r="R106" s="132"/>
      <c r="S106" s="136"/>
      <c r="T106" s="145"/>
      <c r="U106" s="132" t="s">
        <v>1138</v>
      </c>
      <c r="V106" s="132"/>
      <c r="W106" s="132"/>
      <c r="X106" s="136"/>
      <c r="Y106" s="154"/>
      <c r="Z106" s="166"/>
      <c r="AA106" s="141"/>
    </row>
    <row r="107" spans="1:61" ht="11.25" customHeight="1">
      <c r="A107" s="127"/>
      <c r="B107" s="139"/>
      <c r="C107" s="130"/>
      <c r="D107" s="131"/>
      <c r="E107" s="175"/>
      <c r="F107" s="132"/>
      <c r="G107" s="132"/>
      <c r="H107" s="132"/>
      <c r="I107" s="133" t="s">
        <v>464</v>
      </c>
      <c r="J107" s="134"/>
      <c r="K107" s="132"/>
      <c r="L107" s="132"/>
      <c r="M107" s="132"/>
      <c r="N107" s="135" t="s">
        <v>65</v>
      </c>
      <c r="O107" s="136"/>
      <c r="P107" s="133"/>
      <c r="Q107" s="132"/>
      <c r="R107" s="132"/>
      <c r="S107" s="136"/>
      <c r="T107" s="131"/>
      <c r="U107" s="132" t="s">
        <v>1139</v>
      </c>
      <c r="V107" s="132"/>
      <c r="W107" s="132"/>
      <c r="X107" s="136"/>
      <c r="Y107" s="154"/>
      <c r="Z107" s="166"/>
      <c r="AA107" s="141"/>
    </row>
    <row r="108" spans="1:61" ht="11.25" customHeight="1" thickBot="1">
      <c r="A108" s="146"/>
      <c r="B108" s="147"/>
      <c r="C108" s="122"/>
      <c r="D108" s="123"/>
      <c r="E108" s="177"/>
      <c r="F108" s="148"/>
      <c r="G108" s="148"/>
      <c r="H108" s="148"/>
      <c r="I108" s="149" t="s">
        <v>465</v>
      </c>
      <c r="J108" s="150"/>
      <c r="K108" s="148"/>
      <c r="L108" s="148"/>
      <c r="M108" s="148"/>
      <c r="N108" s="125" t="s">
        <v>65</v>
      </c>
      <c r="O108" s="124"/>
      <c r="P108" s="149"/>
      <c r="Q108" s="148"/>
      <c r="R108" s="148"/>
      <c r="S108" s="124"/>
      <c r="T108" s="123"/>
      <c r="U108" s="151" t="s">
        <v>1140</v>
      </c>
      <c r="V108" s="148"/>
      <c r="W108" s="148"/>
      <c r="X108" s="124"/>
      <c r="Y108" s="148"/>
      <c r="Z108" s="168"/>
      <c r="AA108" s="152"/>
    </row>
    <row r="110" spans="1:61" ht="12.75">
      <c r="B110" s="46" t="s">
        <v>466</v>
      </c>
    </row>
    <row r="111" spans="1:61" ht="12.75">
      <c r="B111" s="22" t="s">
        <v>1074</v>
      </c>
    </row>
    <row r="112" spans="1:61" ht="12.75">
      <c r="B112" s="67" t="s">
        <v>1075</v>
      </c>
    </row>
  </sheetData>
  <sortState ref="A96:BI101">
    <sortCondition ref="A96:A101"/>
    <sortCondition ref="X96:X101"/>
  </sortState>
  <mergeCells count="15">
    <mergeCell ref="I1:N1"/>
    <mergeCell ref="C1:D1"/>
    <mergeCell ref="F1:F2"/>
    <mergeCell ref="G1:G2"/>
    <mergeCell ref="E1:E2"/>
    <mergeCell ref="H1:H2"/>
    <mergeCell ref="T1:T2"/>
    <mergeCell ref="U1:W1"/>
    <mergeCell ref="X1:X2"/>
    <mergeCell ref="Y1:Y2"/>
    <mergeCell ref="O1:O2"/>
    <mergeCell ref="P1:P2"/>
    <mergeCell ref="Q1:Q2"/>
    <mergeCell ref="R1:R2"/>
    <mergeCell ref="S1:S2"/>
  </mergeCells>
  <hyperlinks>
    <hyperlink ref="B2" location="Codebook!A3" display="Program Name"/>
    <hyperlink ref="F1:F2" location="Codebook!A7" display="Age"/>
    <hyperlink ref="G1:G2" location="Codebook!A9" display="Income Ceiling"/>
    <hyperlink ref="E1:E2" location="Codebook!A11" display="Veteran Status"/>
    <hyperlink ref="H1:H2" location="Codebook!A13" display="Other Criteria"/>
    <hyperlink ref="I1:N1" location="Codebook!A15" display="Disability"/>
    <hyperlink ref="P1:P2" location="Codebook!A21" display="Type of Taxes Reduced"/>
    <hyperlink ref="Q1:Q2" location="Codebook!A23" display="Gov't Bearing Tax Loss"/>
    <hyperlink ref="U1:W1" location="Codebook!A29" display="Local Options"/>
    <hyperlink ref="X1:X2" location="Codebook!A31" display="SFPT ID"/>
    <hyperlink ref="Y1:Y2" location="Codebook!A33" display="Cannot Also Claim the Following Programs"/>
    <hyperlink ref="Z2" location="Codebook!A35" display="Notes on Benefit"/>
    <hyperlink ref="AA2" location="Codebook!A37" display="Notes on Other Criteria"/>
    <hyperlink ref="O1:O2" location="Codebook!A17" display="Benefits Continue for Surviving Spouses"/>
    <hyperlink ref="R1:R2" location="Codebook!A25" display="How is Benefit Disbursed"/>
    <hyperlink ref="B112" r:id="rId1"/>
    <hyperlink ref="S1:S2" location="Codebook!A27" display="Application Window"/>
    <hyperlink ref="C1:D1" location="Codebook!A5" display="Exemption/Credit"/>
  </hyperlinks>
  <printOptions gridLines="1"/>
  <pageMargins left="0.7" right="0.7" top="0.75" bottom="0.75" header="0.3" footer="0.3"/>
  <pageSetup paperSize="5" orientation="landscape"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2"/>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9.85546875" style="4" customWidth="1"/>
    <col min="6" max="6" width="9.5703125" style="4" customWidth="1"/>
    <col min="7" max="7" width="10.140625" style="4" customWidth="1"/>
    <col min="8" max="8" width="9.5703125" style="4" customWidth="1"/>
    <col min="9" max="9" width="18.85546875" style="4" customWidth="1"/>
    <col min="10" max="10" width="11.140625" style="4" customWidth="1"/>
    <col min="11" max="11" width="13.5703125" style="4" bestFit="1" customWidth="1"/>
    <col min="12" max="12" width="15" style="4" customWidth="1"/>
    <col min="13" max="13" width="13.42578125" style="4" customWidth="1"/>
    <col min="14" max="16" width="5.5703125" style="4" customWidth="1"/>
    <col min="17" max="17" width="9.140625" style="4" customWidth="1"/>
    <col min="18" max="18" width="20.42578125" style="2" customWidth="1"/>
    <col min="19" max="20" width="19.140625" style="48" customWidth="1"/>
    <col min="21" max="16384" width="8.85546875" style="1"/>
  </cols>
  <sheetData>
    <row r="1" spans="1:54" s="24" customFormat="1" ht="16.350000000000001" customHeight="1">
      <c r="A1" s="68"/>
      <c r="B1" s="69" t="s">
        <v>29</v>
      </c>
      <c r="C1" s="198" t="s">
        <v>30</v>
      </c>
      <c r="D1" s="199"/>
      <c r="E1" s="190" t="s">
        <v>31</v>
      </c>
      <c r="F1" s="184" t="s">
        <v>32</v>
      </c>
      <c r="G1" s="184" t="s">
        <v>33</v>
      </c>
      <c r="H1" s="184" t="s">
        <v>34</v>
      </c>
      <c r="I1" s="188" t="s">
        <v>36</v>
      </c>
      <c r="J1" s="184" t="s">
        <v>39</v>
      </c>
      <c r="K1" s="184" t="s">
        <v>40</v>
      </c>
      <c r="L1" s="184" t="s">
        <v>41</v>
      </c>
      <c r="M1" s="196" t="s">
        <v>42</v>
      </c>
      <c r="N1" s="182" t="s">
        <v>43</v>
      </c>
      <c r="O1" s="182"/>
      <c r="P1" s="183"/>
      <c r="Q1" s="184" t="s">
        <v>44</v>
      </c>
      <c r="R1" s="186" t="s">
        <v>45</v>
      </c>
      <c r="S1" s="155"/>
      <c r="T1" s="72"/>
    </row>
    <row r="2" spans="1:54" s="26" customFormat="1" ht="12.6" customHeight="1" thickBot="1">
      <c r="A2" s="71" t="s">
        <v>46</v>
      </c>
      <c r="B2" s="25" t="s">
        <v>47</v>
      </c>
      <c r="C2" s="6" t="s">
        <v>49</v>
      </c>
      <c r="D2" s="56" t="s">
        <v>50</v>
      </c>
      <c r="E2" s="191"/>
      <c r="F2" s="185"/>
      <c r="G2" s="185"/>
      <c r="H2" s="185"/>
      <c r="I2" s="189"/>
      <c r="J2" s="185"/>
      <c r="K2" s="185"/>
      <c r="L2" s="185"/>
      <c r="M2" s="197"/>
      <c r="N2" s="18" t="s">
        <v>57</v>
      </c>
      <c r="O2" s="18" t="s">
        <v>58</v>
      </c>
      <c r="P2" s="21" t="s">
        <v>59</v>
      </c>
      <c r="Q2" s="185"/>
      <c r="R2" s="187"/>
      <c r="S2" s="156" t="s">
        <v>60</v>
      </c>
      <c r="T2" s="73" t="s">
        <v>61</v>
      </c>
    </row>
    <row r="3" spans="1:54" s="76" customFormat="1" ht="11.25" customHeight="1">
      <c r="A3" s="79" t="s">
        <v>100</v>
      </c>
      <c r="B3" s="80" t="s">
        <v>105</v>
      </c>
      <c r="C3" s="82">
        <f>3894/0.1</f>
        <v>38940</v>
      </c>
      <c r="D3" s="83" t="s">
        <v>64</v>
      </c>
      <c r="E3" s="78" t="s">
        <v>65</v>
      </c>
      <c r="F3" s="84">
        <v>32447</v>
      </c>
      <c r="G3" s="85" t="s">
        <v>65</v>
      </c>
      <c r="H3" s="86" t="s">
        <v>88</v>
      </c>
      <c r="I3" s="78"/>
      <c r="J3" s="85" t="s">
        <v>67</v>
      </c>
      <c r="K3" s="85" t="s">
        <v>68</v>
      </c>
      <c r="L3" s="85" t="s">
        <v>102</v>
      </c>
      <c r="M3" s="88" t="s">
        <v>86</v>
      </c>
      <c r="N3" s="78" t="s">
        <v>65</v>
      </c>
      <c r="O3" s="85" t="s">
        <v>65</v>
      </c>
      <c r="P3" s="88" t="s">
        <v>65</v>
      </c>
      <c r="Q3" s="89" t="s">
        <v>104</v>
      </c>
      <c r="R3" s="97" t="s">
        <v>103</v>
      </c>
      <c r="S3" s="157"/>
      <c r="T3" s="159" t="s">
        <v>1097</v>
      </c>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1:54" s="75" customFormat="1" ht="11.25" customHeight="1">
      <c r="A4" s="79" t="s">
        <v>201</v>
      </c>
      <c r="B4" s="80" t="s">
        <v>206</v>
      </c>
      <c r="C4" s="91">
        <v>1</v>
      </c>
      <c r="D4" s="83" t="s">
        <v>115</v>
      </c>
      <c r="E4" s="78" t="s">
        <v>65</v>
      </c>
      <c r="F4" s="84">
        <v>74400</v>
      </c>
      <c r="G4" s="85" t="s">
        <v>65</v>
      </c>
      <c r="H4" s="86" t="s">
        <v>88</v>
      </c>
      <c r="I4" s="78" t="s">
        <v>65</v>
      </c>
      <c r="J4" s="85" t="s">
        <v>67</v>
      </c>
      <c r="K4" s="85" t="s">
        <v>96</v>
      </c>
      <c r="L4" s="85" t="s">
        <v>207</v>
      </c>
      <c r="M4" s="88" t="s">
        <v>208</v>
      </c>
      <c r="N4" s="78" t="s">
        <v>65</v>
      </c>
      <c r="O4" s="85" t="s">
        <v>65</v>
      </c>
      <c r="P4" s="88" t="s">
        <v>65</v>
      </c>
      <c r="Q4" s="89" t="s">
        <v>209</v>
      </c>
      <c r="R4" s="97" t="s">
        <v>65</v>
      </c>
      <c r="S4" s="157" t="s">
        <v>210</v>
      </c>
      <c r="T4" s="159" t="s">
        <v>634</v>
      </c>
    </row>
    <row r="5" spans="1:54" s="75" customFormat="1" ht="11.25" customHeight="1">
      <c r="A5" s="79" t="s">
        <v>201</v>
      </c>
      <c r="B5" s="80" t="s">
        <v>211</v>
      </c>
      <c r="C5" s="89" t="s">
        <v>65</v>
      </c>
      <c r="D5" s="83" t="s">
        <v>106</v>
      </c>
      <c r="E5" s="78" t="s">
        <v>65</v>
      </c>
      <c r="F5" s="84" t="s">
        <v>65</v>
      </c>
      <c r="G5" s="85" t="s">
        <v>65</v>
      </c>
      <c r="H5" s="86" t="s">
        <v>88</v>
      </c>
      <c r="I5" s="78" t="s">
        <v>65</v>
      </c>
      <c r="J5" s="85" t="s">
        <v>67</v>
      </c>
      <c r="K5" s="85" t="s">
        <v>96</v>
      </c>
      <c r="L5" s="85" t="s">
        <v>117</v>
      </c>
      <c r="M5" s="88" t="s">
        <v>86</v>
      </c>
      <c r="N5" s="78" t="s">
        <v>65</v>
      </c>
      <c r="O5" s="85" t="s">
        <v>65</v>
      </c>
      <c r="P5" s="88" t="s">
        <v>65</v>
      </c>
      <c r="Q5" s="89" t="s">
        <v>212</v>
      </c>
      <c r="R5" s="97" t="s">
        <v>65</v>
      </c>
      <c r="S5" s="157" t="s">
        <v>213</v>
      </c>
      <c r="T5" s="159" t="s">
        <v>214</v>
      </c>
    </row>
    <row r="6" spans="1:54" s="75" customFormat="1" ht="11.25" customHeight="1">
      <c r="A6" s="79" t="s">
        <v>201</v>
      </c>
      <c r="B6" s="80" t="s">
        <v>219</v>
      </c>
      <c r="C6" s="91"/>
      <c r="D6" s="83" t="s">
        <v>106</v>
      </c>
      <c r="E6" s="78"/>
      <c r="F6" s="84">
        <v>82040</v>
      </c>
      <c r="G6" s="85"/>
      <c r="H6" s="86" t="s">
        <v>88</v>
      </c>
      <c r="I6" s="78"/>
      <c r="J6" s="85" t="s">
        <v>67</v>
      </c>
      <c r="K6" s="85" t="s">
        <v>220</v>
      </c>
      <c r="L6" s="85" t="s">
        <v>221</v>
      </c>
      <c r="M6" s="88" t="s">
        <v>90</v>
      </c>
      <c r="N6" s="78"/>
      <c r="O6" s="85"/>
      <c r="P6" s="88"/>
      <c r="Q6" s="89" t="s">
        <v>222</v>
      </c>
      <c r="R6" s="97"/>
      <c r="S6" s="157" t="s">
        <v>223</v>
      </c>
      <c r="T6" s="159" t="s">
        <v>1103</v>
      </c>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row>
    <row r="7" spans="1:54" s="75" customFormat="1" ht="11.25" customHeight="1">
      <c r="A7" s="79" t="s">
        <v>238</v>
      </c>
      <c r="B7" s="80" t="s">
        <v>551</v>
      </c>
      <c r="C7" s="89" t="s">
        <v>65</v>
      </c>
      <c r="D7" s="83" t="s">
        <v>106</v>
      </c>
      <c r="E7" s="78" t="s">
        <v>65</v>
      </c>
      <c r="F7" s="84" t="s">
        <v>65</v>
      </c>
      <c r="G7" s="85"/>
      <c r="H7" s="86" t="s">
        <v>88</v>
      </c>
      <c r="I7" s="78" t="s">
        <v>65</v>
      </c>
      <c r="J7" s="85" t="s">
        <v>67</v>
      </c>
      <c r="K7" s="85" t="s">
        <v>68</v>
      </c>
      <c r="L7" s="85" t="s">
        <v>102</v>
      </c>
      <c r="M7" s="88" t="s">
        <v>90</v>
      </c>
      <c r="N7" s="78" t="s">
        <v>65</v>
      </c>
      <c r="O7" s="85" t="s">
        <v>65</v>
      </c>
      <c r="P7" s="88" t="s">
        <v>65</v>
      </c>
      <c r="Q7" s="89" t="s">
        <v>552</v>
      </c>
      <c r="R7" s="97" t="s">
        <v>65</v>
      </c>
      <c r="S7" s="157" t="s">
        <v>553</v>
      </c>
      <c r="T7" s="159" t="s">
        <v>554</v>
      </c>
    </row>
    <row r="8" spans="1:54" s="75" customFormat="1" ht="11.25" customHeight="1">
      <c r="A8" s="79" t="s">
        <v>238</v>
      </c>
      <c r="B8" s="80" t="s">
        <v>564</v>
      </c>
      <c r="C8" s="91">
        <v>1</v>
      </c>
      <c r="D8" s="83" t="s">
        <v>87</v>
      </c>
      <c r="E8" s="78" t="s">
        <v>65</v>
      </c>
      <c r="F8" s="84" t="s">
        <v>65</v>
      </c>
      <c r="G8" s="85"/>
      <c r="H8" s="86" t="s">
        <v>88</v>
      </c>
      <c r="I8" s="78" t="s">
        <v>66</v>
      </c>
      <c r="J8" s="85" t="s">
        <v>67</v>
      </c>
      <c r="K8" s="85" t="s">
        <v>68</v>
      </c>
      <c r="L8" s="85" t="s">
        <v>69</v>
      </c>
      <c r="M8" s="88" t="s">
        <v>86</v>
      </c>
      <c r="N8" s="78" t="s">
        <v>65</v>
      </c>
      <c r="O8" s="85" t="s">
        <v>65</v>
      </c>
      <c r="P8" s="88" t="s">
        <v>65</v>
      </c>
      <c r="Q8" s="89" t="s">
        <v>565</v>
      </c>
      <c r="R8" s="97" t="s">
        <v>65</v>
      </c>
      <c r="S8" s="157"/>
      <c r="T8" s="159" t="s">
        <v>566</v>
      </c>
    </row>
    <row r="9" spans="1:54" s="75" customFormat="1" ht="11.25" customHeight="1">
      <c r="A9" s="79" t="s">
        <v>238</v>
      </c>
      <c r="B9" s="80" t="s">
        <v>573</v>
      </c>
      <c r="C9" s="82">
        <v>500</v>
      </c>
      <c r="D9" s="83" t="s">
        <v>64</v>
      </c>
      <c r="E9" s="78" t="s">
        <v>65</v>
      </c>
      <c r="F9" s="84" t="s">
        <v>65</v>
      </c>
      <c r="G9" s="85" t="s">
        <v>65</v>
      </c>
      <c r="H9" s="86" t="s">
        <v>88</v>
      </c>
      <c r="I9" s="78" t="s">
        <v>65</v>
      </c>
      <c r="J9" s="85" t="s">
        <v>46</v>
      </c>
      <c r="K9" s="85" t="s">
        <v>68</v>
      </c>
      <c r="L9" s="85" t="s">
        <v>102</v>
      </c>
      <c r="M9" s="88" t="s">
        <v>86</v>
      </c>
      <c r="N9" s="78" t="s">
        <v>65</v>
      </c>
      <c r="O9" s="85" t="s">
        <v>65</v>
      </c>
      <c r="P9" s="88" t="s">
        <v>65</v>
      </c>
      <c r="Q9" s="89" t="s">
        <v>574</v>
      </c>
      <c r="R9" s="97" t="s">
        <v>575</v>
      </c>
      <c r="S9" s="157"/>
      <c r="T9" s="159" t="s">
        <v>576</v>
      </c>
    </row>
    <row r="10" spans="1:54" s="75" customFormat="1" ht="11.25" customHeight="1">
      <c r="A10" s="79" t="s">
        <v>245</v>
      </c>
      <c r="B10" s="101" t="s">
        <v>610</v>
      </c>
      <c r="C10" s="91">
        <v>1</v>
      </c>
      <c r="D10" s="83" t="s">
        <v>87</v>
      </c>
      <c r="E10" s="78" t="s">
        <v>65</v>
      </c>
      <c r="F10" s="84" t="s">
        <v>65</v>
      </c>
      <c r="G10" s="85" t="s">
        <v>65</v>
      </c>
      <c r="H10" s="86" t="s">
        <v>88</v>
      </c>
      <c r="I10" s="78" t="s">
        <v>65</v>
      </c>
      <c r="J10" s="85" t="s">
        <v>67</v>
      </c>
      <c r="K10" s="85" t="s">
        <v>68</v>
      </c>
      <c r="L10" s="85" t="s">
        <v>247</v>
      </c>
      <c r="M10" s="88" t="s">
        <v>86</v>
      </c>
      <c r="N10" s="78" t="s">
        <v>65</v>
      </c>
      <c r="O10" s="85" t="s">
        <v>65</v>
      </c>
      <c r="P10" s="88" t="s">
        <v>65</v>
      </c>
      <c r="Q10" s="89" t="s">
        <v>261</v>
      </c>
      <c r="R10" s="97" t="s">
        <v>65</v>
      </c>
      <c r="S10" s="157"/>
      <c r="T10" s="159" t="s">
        <v>262</v>
      </c>
    </row>
    <row r="11" spans="1:54" s="75" customFormat="1" ht="11.25" customHeight="1">
      <c r="A11" s="79" t="s">
        <v>289</v>
      </c>
      <c r="B11" s="80" t="s">
        <v>319</v>
      </c>
      <c r="C11" s="89" t="s">
        <v>65</v>
      </c>
      <c r="D11" s="83" t="s">
        <v>106</v>
      </c>
      <c r="E11" s="78" t="s">
        <v>65</v>
      </c>
      <c r="F11" s="84" t="s">
        <v>65</v>
      </c>
      <c r="G11" s="85" t="s">
        <v>65</v>
      </c>
      <c r="H11" s="86" t="s">
        <v>88</v>
      </c>
      <c r="I11" s="78" t="s">
        <v>66</v>
      </c>
      <c r="J11" s="85" t="s">
        <v>67</v>
      </c>
      <c r="K11" s="85" t="s">
        <v>68</v>
      </c>
      <c r="L11" s="85" t="s">
        <v>69</v>
      </c>
      <c r="M11" s="88" t="s">
        <v>90</v>
      </c>
      <c r="N11" s="78" t="s">
        <v>65</v>
      </c>
      <c r="O11" s="85" t="s">
        <v>65</v>
      </c>
      <c r="P11" s="88" t="s">
        <v>65</v>
      </c>
      <c r="Q11" s="89" t="s">
        <v>320</v>
      </c>
      <c r="R11" s="97" t="s">
        <v>65</v>
      </c>
      <c r="S11" s="157" t="s">
        <v>321</v>
      </c>
      <c r="T11" s="159" t="s">
        <v>1107</v>
      </c>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row>
    <row r="12" spans="1:54" s="75" customFormat="1" ht="11.25" customHeight="1">
      <c r="A12" s="79" t="s">
        <v>289</v>
      </c>
      <c r="B12" s="80" t="s">
        <v>623</v>
      </c>
      <c r="C12" s="103">
        <f>75000/(1/3)</f>
        <v>225000</v>
      </c>
      <c r="D12" s="83" t="s">
        <v>106</v>
      </c>
      <c r="E12" s="78"/>
      <c r="F12" s="84"/>
      <c r="G12" s="85"/>
      <c r="H12" s="86" t="s">
        <v>88</v>
      </c>
      <c r="I12" s="78"/>
      <c r="J12" s="85" t="s">
        <v>46</v>
      </c>
      <c r="K12" s="85" t="s">
        <v>68</v>
      </c>
      <c r="L12" s="85" t="s">
        <v>516</v>
      </c>
      <c r="M12" s="88" t="s">
        <v>86</v>
      </c>
      <c r="N12" s="78"/>
      <c r="O12" s="85"/>
      <c r="P12" s="88"/>
      <c r="Q12" s="89" t="s">
        <v>515</v>
      </c>
      <c r="R12" s="97"/>
      <c r="S12" s="157" t="s">
        <v>624</v>
      </c>
      <c r="T12" s="159" t="s">
        <v>625</v>
      </c>
    </row>
    <row r="13" spans="1:54" s="75" customFormat="1" ht="11.25" customHeight="1">
      <c r="A13" s="79" t="s">
        <v>322</v>
      </c>
      <c r="B13" s="80" t="s">
        <v>326</v>
      </c>
      <c r="C13" s="82">
        <v>3000</v>
      </c>
      <c r="D13" s="83" t="s">
        <v>64</v>
      </c>
      <c r="E13" s="78" t="s">
        <v>65</v>
      </c>
      <c r="F13" s="84" t="s">
        <v>65</v>
      </c>
      <c r="G13" s="85" t="s">
        <v>65</v>
      </c>
      <c r="H13" s="86" t="s">
        <v>88</v>
      </c>
      <c r="I13" s="78" t="s">
        <v>65</v>
      </c>
      <c r="J13" s="85" t="s">
        <v>67</v>
      </c>
      <c r="K13" s="85" t="s">
        <v>68</v>
      </c>
      <c r="L13" s="85" t="s">
        <v>314</v>
      </c>
      <c r="M13" s="88" t="s">
        <v>90</v>
      </c>
      <c r="N13" s="78" t="s">
        <v>65</v>
      </c>
      <c r="O13" s="85" t="s">
        <v>65</v>
      </c>
      <c r="P13" s="88" t="s">
        <v>65</v>
      </c>
      <c r="Q13" s="89" t="s">
        <v>327</v>
      </c>
      <c r="R13" s="97" t="s">
        <v>65</v>
      </c>
      <c r="S13" s="157" t="s">
        <v>328</v>
      </c>
      <c r="T13" s="159" t="s">
        <v>329</v>
      </c>
    </row>
    <row r="14" spans="1:54" s="76" customFormat="1" ht="11.25" customHeight="1">
      <c r="A14" s="79" t="s">
        <v>352</v>
      </c>
      <c r="B14" s="80" t="s">
        <v>359</v>
      </c>
      <c r="C14" s="89" t="s">
        <v>65</v>
      </c>
      <c r="D14" s="83" t="s">
        <v>106</v>
      </c>
      <c r="E14" s="78" t="s">
        <v>65</v>
      </c>
      <c r="F14" s="84" t="s">
        <v>65</v>
      </c>
      <c r="G14" s="85" t="s">
        <v>65</v>
      </c>
      <c r="H14" s="86" t="s">
        <v>88</v>
      </c>
      <c r="I14" s="78" t="s">
        <v>65</v>
      </c>
      <c r="J14" s="85" t="s">
        <v>46</v>
      </c>
      <c r="K14" s="85" t="s">
        <v>143</v>
      </c>
      <c r="L14" s="85" t="s">
        <v>69</v>
      </c>
      <c r="M14" s="88" t="s">
        <v>69</v>
      </c>
      <c r="N14" s="78" t="s">
        <v>65</v>
      </c>
      <c r="O14" s="85" t="s">
        <v>65</v>
      </c>
      <c r="P14" s="88" t="s">
        <v>65</v>
      </c>
      <c r="Q14" s="89" t="s">
        <v>360</v>
      </c>
      <c r="R14" s="97" t="s">
        <v>65</v>
      </c>
      <c r="S14" s="157" t="s">
        <v>361</v>
      </c>
      <c r="T14" s="159" t="s">
        <v>362</v>
      </c>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row>
    <row r="15" spans="1:54" s="76" customFormat="1" ht="11.25" customHeight="1">
      <c r="A15" s="79" t="s">
        <v>363</v>
      </c>
      <c r="B15" s="80" t="s">
        <v>1085</v>
      </c>
      <c r="C15" s="100">
        <v>1</v>
      </c>
      <c r="D15" s="83" t="s">
        <v>87</v>
      </c>
      <c r="E15" s="78"/>
      <c r="F15" s="84"/>
      <c r="G15" s="85" t="s">
        <v>244</v>
      </c>
      <c r="H15" s="86" t="s">
        <v>88</v>
      </c>
      <c r="I15" s="78"/>
      <c r="J15" s="85" t="s">
        <v>46</v>
      </c>
      <c r="K15" s="85" t="s">
        <v>518</v>
      </c>
      <c r="L15" s="85" t="s">
        <v>221</v>
      </c>
      <c r="M15" s="88" t="s">
        <v>90</v>
      </c>
      <c r="N15" s="78"/>
      <c r="O15" s="85"/>
      <c r="P15" s="88"/>
      <c r="Q15" s="89" t="s">
        <v>519</v>
      </c>
      <c r="R15" s="97"/>
      <c r="S15" s="157" t="s">
        <v>613</v>
      </c>
      <c r="T15" s="159" t="s">
        <v>614</v>
      </c>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row>
    <row r="16" spans="1:54" s="75" customFormat="1" ht="11.25" customHeight="1">
      <c r="A16" s="79" t="s">
        <v>372</v>
      </c>
      <c r="B16" s="80" t="s">
        <v>379</v>
      </c>
      <c r="C16" s="82">
        <v>175</v>
      </c>
      <c r="D16" s="83" t="s">
        <v>95</v>
      </c>
      <c r="E16" s="78" t="s">
        <v>65</v>
      </c>
      <c r="F16" s="84" t="s">
        <v>65</v>
      </c>
      <c r="G16" s="85" t="s">
        <v>65</v>
      </c>
      <c r="H16" s="86" t="s">
        <v>88</v>
      </c>
      <c r="I16" s="78" t="s">
        <v>65</v>
      </c>
      <c r="J16" s="85" t="s">
        <v>116</v>
      </c>
      <c r="K16" s="85" t="s">
        <v>96</v>
      </c>
      <c r="L16" s="105" t="s">
        <v>374</v>
      </c>
      <c r="M16" s="88" t="s">
        <v>90</v>
      </c>
      <c r="N16" s="78" t="s">
        <v>65</v>
      </c>
      <c r="O16" s="85" t="s">
        <v>70</v>
      </c>
      <c r="P16" s="88" t="s">
        <v>70</v>
      </c>
      <c r="Q16" s="89" t="s">
        <v>380</v>
      </c>
      <c r="R16" s="97" t="s">
        <v>375</v>
      </c>
      <c r="S16" s="157" t="s">
        <v>377</v>
      </c>
      <c r="T16" s="159" t="s">
        <v>381</v>
      </c>
    </row>
    <row r="17" spans="1:54" s="75" customFormat="1" ht="11.25" customHeight="1">
      <c r="A17" s="79" t="s">
        <v>372</v>
      </c>
      <c r="B17" s="80" t="s">
        <v>406</v>
      </c>
      <c r="C17" s="91">
        <v>1</v>
      </c>
      <c r="D17" s="83" t="s">
        <v>87</v>
      </c>
      <c r="E17" s="78" t="s">
        <v>65</v>
      </c>
      <c r="F17" s="84" t="s">
        <v>65</v>
      </c>
      <c r="G17" s="85" t="s">
        <v>65</v>
      </c>
      <c r="H17" s="86" t="s">
        <v>88</v>
      </c>
      <c r="I17" s="78" t="s">
        <v>65</v>
      </c>
      <c r="J17" s="85" t="s">
        <v>67</v>
      </c>
      <c r="K17" s="85" t="s">
        <v>68</v>
      </c>
      <c r="L17" s="105" t="s">
        <v>374</v>
      </c>
      <c r="M17" s="88" t="s">
        <v>90</v>
      </c>
      <c r="N17" s="78" t="s">
        <v>65</v>
      </c>
      <c r="O17" s="85" t="s">
        <v>65</v>
      </c>
      <c r="P17" s="88" t="s">
        <v>65</v>
      </c>
      <c r="Q17" s="89" t="s">
        <v>407</v>
      </c>
      <c r="R17" s="97" t="s">
        <v>65</v>
      </c>
      <c r="S17" s="157"/>
      <c r="T17" s="159" t="s">
        <v>1110</v>
      </c>
    </row>
    <row r="18" spans="1:54" s="76" customFormat="1" ht="11.25" customHeight="1">
      <c r="A18" s="79" t="s">
        <v>372</v>
      </c>
      <c r="B18" s="80" t="s">
        <v>382</v>
      </c>
      <c r="C18" s="82"/>
      <c r="D18" s="83" t="s">
        <v>69</v>
      </c>
      <c r="E18" s="78"/>
      <c r="F18" s="84"/>
      <c r="G18" s="85"/>
      <c r="H18" s="86" t="s">
        <v>88</v>
      </c>
      <c r="I18" s="78"/>
      <c r="J18" s="85" t="s">
        <v>67</v>
      </c>
      <c r="K18" s="85" t="s">
        <v>68</v>
      </c>
      <c r="L18" s="105" t="s">
        <v>69</v>
      </c>
      <c r="M18" s="88" t="s">
        <v>69</v>
      </c>
      <c r="N18" s="78"/>
      <c r="O18" s="85" t="s">
        <v>71</v>
      </c>
      <c r="P18" s="88" t="s">
        <v>71</v>
      </c>
      <c r="Q18" s="89" t="s">
        <v>627</v>
      </c>
      <c r="R18" s="97"/>
      <c r="S18" s="157" t="s">
        <v>383</v>
      </c>
      <c r="T18" s="159" t="s">
        <v>384</v>
      </c>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row>
    <row r="19" spans="1:54" s="75" customFormat="1" ht="11.25" customHeight="1">
      <c r="A19" s="79" t="s">
        <v>439</v>
      </c>
      <c r="B19" s="80" t="s">
        <v>636</v>
      </c>
      <c r="C19" s="89" t="s">
        <v>65</v>
      </c>
      <c r="D19" s="83" t="s">
        <v>69</v>
      </c>
      <c r="E19" s="78" t="s">
        <v>65</v>
      </c>
      <c r="F19" s="84" t="s">
        <v>69</v>
      </c>
      <c r="G19" s="85" t="s">
        <v>65</v>
      </c>
      <c r="H19" s="86" t="s">
        <v>69</v>
      </c>
      <c r="I19" s="78" t="s">
        <v>65</v>
      </c>
      <c r="J19" s="85" t="s">
        <v>67</v>
      </c>
      <c r="K19" s="85" t="s">
        <v>68</v>
      </c>
      <c r="L19" s="85" t="s">
        <v>314</v>
      </c>
      <c r="M19" s="88" t="s">
        <v>90</v>
      </c>
      <c r="N19" s="78"/>
      <c r="O19" s="85" t="s">
        <v>71</v>
      </c>
      <c r="P19" s="88" t="s">
        <v>71</v>
      </c>
      <c r="Q19" s="89" t="s">
        <v>637</v>
      </c>
      <c r="R19" s="153" t="s">
        <v>65</v>
      </c>
      <c r="S19" s="157" t="s">
        <v>1152</v>
      </c>
      <c r="T19" s="158" t="s">
        <v>1153</v>
      </c>
    </row>
    <row r="20" spans="1:54" s="75" customFormat="1" ht="11.1" customHeight="1">
      <c r="A20" s="79" t="s">
        <v>439</v>
      </c>
      <c r="B20" s="80" t="s">
        <v>650</v>
      </c>
      <c r="C20" s="82">
        <v>5000</v>
      </c>
      <c r="D20" s="83" t="s">
        <v>64</v>
      </c>
      <c r="E20" s="78" t="s">
        <v>65</v>
      </c>
      <c r="F20" s="84">
        <v>50000</v>
      </c>
      <c r="G20" s="85" t="s">
        <v>65</v>
      </c>
      <c r="H20" s="86" t="s">
        <v>88</v>
      </c>
      <c r="I20" s="78" t="s">
        <v>65</v>
      </c>
      <c r="J20" s="85" t="s">
        <v>46</v>
      </c>
      <c r="K20" s="85" t="s">
        <v>220</v>
      </c>
      <c r="L20" s="85" t="s">
        <v>639</v>
      </c>
      <c r="M20" s="88" t="s">
        <v>90</v>
      </c>
      <c r="N20" s="78" t="s">
        <v>65</v>
      </c>
      <c r="O20" s="85" t="s">
        <v>65</v>
      </c>
      <c r="P20" s="88" t="s">
        <v>65</v>
      </c>
      <c r="Q20" s="89" t="s">
        <v>651</v>
      </c>
      <c r="R20" s="153" t="s">
        <v>652</v>
      </c>
      <c r="S20" s="157" t="s">
        <v>656</v>
      </c>
      <c r="T20" s="159" t="s">
        <v>1112</v>
      </c>
    </row>
    <row r="21" spans="1:54" s="75" customFormat="1" ht="11.1" customHeight="1">
      <c r="A21" s="79" t="s">
        <v>440</v>
      </c>
      <c r="B21" s="80" t="s">
        <v>662</v>
      </c>
      <c r="C21" s="107">
        <v>315.10000000000002</v>
      </c>
      <c r="D21" s="83" t="s">
        <v>95</v>
      </c>
      <c r="E21" s="78" t="s">
        <v>65</v>
      </c>
      <c r="F21" s="84" t="s">
        <v>65</v>
      </c>
      <c r="G21" s="85" t="s">
        <v>65</v>
      </c>
      <c r="H21" s="86" t="s">
        <v>88</v>
      </c>
      <c r="I21" s="78" t="s">
        <v>65</v>
      </c>
      <c r="J21" s="85" t="s">
        <v>46</v>
      </c>
      <c r="K21" s="85" t="s">
        <v>96</v>
      </c>
      <c r="L21" s="85" t="s">
        <v>663</v>
      </c>
      <c r="M21" s="88" t="s">
        <v>663</v>
      </c>
      <c r="N21" s="78" t="s">
        <v>65</v>
      </c>
      <c r="O21" s="85" t="s">
        <v>65</v>
      </c>
      <c r="P21" s="88" t="s">
        <v>65</v>
      </c>
      <c r="Q21" s="89" t="s">
        <v>664</v>
      </c>
      <c r="R21" s="153" t="s">
        <v>665</v>
      </c>
      <c r="S21" s="157" t="s">
        <v>666</v>
      </c>
      <c r="T21" s="159" t="s">
        <v>667</v>
      </c>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row>
    <row r="22" spans="1:54" s="75" customFormat="1" ht="11.25" customHeight="1">
      <c r="A22" s="79" t="s">
        <v>440</v>
      </c>
      <c r="B22" s="80" t="s">
        <v>668</v>
      </c>
      <c r="C22" s="107">
        <v>289.8</v>
      </c>
      <c r="D22" s="83" t="s">
        <v>95</v>
      </c>
      <c r="E22" s="78" t="s">
        <v>65</v>
      </c>
      <c r="F22" s="84" t="s">
        <v>65</v>
      </c>
      <c r="G22" s="85" t="s">
        <v>65</v>
      </c>
      <c r="H22" s="86" t="s">
        <v>88</v>
      </c>
      <c r="I22" s="78" t="s">
        <v>65</v>
      </c>
      <c r="J22" s="85" t="s">
        <v>46</v>
      </c>
      <c r="K22" s="85" t="s">
        <v>96</v>
      </c>
      <c r="L22" s="85" t="s">
        <v>663</v>
      </c>
      <c r="M22" s="88" t="s">
        <v>663</v>
      </c>
      <c r="N22" s="78" t="s">
        <v>65</v>
      </c>
      <c r="O22" s="85" t="s">
        <v>65</v>
      </c>
      <c r="P22" s="88" t="s">
        <v>65</v>
      </c>
      <c r="Q22" s="89" t="s">
        <v>665</v>
      </c>
      <c r="R22" s="153" t="s">
        <v>664</v>
      </c>
      <c r="S22" s="157" t="s">
        <v>669</v>
      </c>
      <c r="T22" s="159" t="s">
        <v>670</v>
      </c>
    </row>
    <row r="23" spans="1:54" s="75" customFormat="1" ht="11.25" customHeight="1">
      <c r="A23" s="79" t="s">
        <v>440</v>
      </c>
      <c r="B23" s="80" t="s">
        <v>671</v>
      </c>
      <c r="C23" s="82"/>
      <c r="D23" s="83" t="s">
        <v>106</v>
      </c>
      <c r="E23" s="78"/>
      <c r="F23" s="84"/>
      <c r="G23" s="85"/>
      <c r="H23" s="86" t="s">
        <v>88</v>
      </c>
      <c r="I23" s="78"/>
      <c r="J23" s="85" t="s">
        <v>46</v>
      </c>
      <c r="K23" s="85" t="s">
        <v>672</v>
      </c>
      <c r="L23" s="105" t="s">
        <v>1092</v>
      </c>
      <c r="M23" s="88" t="s">
        <v>90</v>
      </c>
      <c r="N23" s="78"/>
      <c r="O23" s="85"/>
      <c r="P23" s="88"/>
      <c r="Q23" s="89" t="s">
        <v>673</v>
      </c>
      <c r="R23" s="153"/>
      <c r="S23" s="157" t="s">
        <v>674</v>
      </c>
      <c r="T23" s="159" t="s">
        <v>675</v>
      </c>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row>
    <row r="24" spans="1:54" s="75" customFormat="1" ht="11.25" customHeight="1">
      <c r="A24" s="79" t="s">
        <v>440</v>
      </c>
      <c r="B24" s="80" t="s">
        <v>676</v>
      </c>
      <c r="C24" s="107"/>
      <c r="D24" s="83" t="s">
        <v>106</v>
      </c>
      <c r="E24" s="78"/>
      <c r="F24" s="84"/>
      <c r="G24" s="85"/>
      <c r="H24" s="86" t="s">
        <v>88</v>
      </c>
      <c r="I24" s="78"/>
      <c r="J24" s="85" t="s">
        <v>46</v>
      </c>
      <c r="K24" s="85" t="s">
        <v>96</v>
      </c>
      <c r="L24" s="85" t="s">
        <v>677</v>
      </c>
      <c r="M24" s="88" t="s">
        <v>663</v>
      </c>
      <c r="N24" s="78"/>
      <c r="O24" s="85"/>
      <c r="P24" s="88"/>
      <c r="Q24" s="89" t="s">
        <v>678</v>
      </c>
      <c r="R24" s="153"/>
      <c r="S24" s="157" t="s">
        <v>679</v>
      </c>
      <c r="T24" s="159" t="s">
        <v>680</v>
      </c>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row>
    <row r="25" spans="1:54" s="76" customFormat="1" ht="11.25" customHeight="1">
      <c r="A25" s="79" t="s">
        <v>446</v>
      </c>
      <c r="B25" s="80" t="s">
        <v>798</v>
      </c>
      <c r="C25" s="82">
        <f>1350/0.35</f>
        <v>3857.1428571428573</v>
      </c>
      <c r="D25" s="110" t="s">
        <v>64</v>
      </c>
      <c r="E25" s="112"/>
      <c r="F25" s="85"/>
      <c r="G25" s="84"/>
      <c r="H25" s="88" t="s">
        <v>88</v>
      </c>
      <c r="I25" s="78"/>
      <c r="J25" s="85" t="s">
        <v>67</v>
      </c>
      <c r="K25" s="85" t="s">
        <v>68</v>
      </c>
      <c r="L25" s="85" t="s">
        <v>663</v>
      </c>
      <c r="M25" s="88" t="s">
        <v>86</v>
      </c>
      <c r="N25" s="78"/>
      <c r="O25" s="85"/>
      <c r="P25" s="88"/>
      <c r="Q25" s="78" t="s">
        <v>799</v>
      </c>
      <c r="R25" s="153"/>
      <c r="S25" s="157"/>
      <c r="T25" s="159"/>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row>
    <row r="26" spans="1:54" s="75" customFormat="1" ht="11.25" customHeight="1">
      <c r="A26" s="79" t="s">
        <v>447</v>
      </c>
      <c r="B26" s="80" t="s">
        <v>840</v>
      </c>
      <c r="C26" s="82">
        <v>1500</v>
      </c>
      <c r="D26" s="83" t="s">
        <v>64</v>
      </c>
      <c r="E26" s="78" t="s">
        <v>65</v>
      </c>
      <c r="F26" s="84" t="s">
        <v>65</v>
      </c>
      <c r="G26" s="85" t="s">
        <v>65</v>
      </c>
      <c r="H26" s="86" t="s">
        <v>88</v>
      </c>
      <c r="I26" s="78" t="s">
        <v>66</v>
      </c>
      <c r="J26" s="85" t="s">
        <v>67</v>
      </c>
      <c r="K26" s="85" t="s">
        <v>68</v>
      </c>
      <c r="L26" s="85" t="s">
        <v>69</v>
      </c>
      <c r="M26" s="88" t="s">
        <v>90</v>
      </c>
      <c r="N26" s="78" t="s">
        <v>65</v>
      </c>
      <c r="O26" s="85" t="s">
        <v>65</v>
      </c>
      <c r="P26" s="88" t="s">
        <v>65</v>
      </c>
      <c r="Q26" s="89" t="s">
        <v>841</v>
      </c>
      <c r="R26" s="153" t="s">
        <v>65</v>
      </c>
      <c r="S26" s="157" t="s">
        <v>823</v>
      </c>
      <c r="T26" s="159" t="s">
        <v>842</v>
      </c>
    </row>
    <row r="27" spans="1:54" s="75" customFormat="1" ht="11.25" customHeight="1">
      <c r="A27" s="79" t="s">
        <v>91</v>
      </c>
      <c r="B27" s="80" t="s">
        <v>866</v>
      </c>
      <c r="C27" s="82">
        <f>1000/0.125</f>
        <v>8000</v>
      </c>
      <c r="D27" s="83" t="s">
        <v>64</v>
      </c>
      <c r="E27" s="78" t="s">
        <v>65</v>
      </c>
      <c r="F27" s="84">
        <v>20000</v>
      </c>
      <c r="G27" s="85" t="s">
        <v>65</v>
      </c>
      <c r="H27" s="86" t="s">
        <v>88</v>
      </c>
      <c r="I27" s="78" t="s">
        <v>65</v>
      </c>
      <c r="J27" s="85" t="s">
        <v>46</v>
      </c>
      <c r="K27" s="85" t="s">
        <v>68</v>
      </c>
      <c r="L27" s="85" t="s">
        <v>867</v>
      </c>
      <c r="M27" s="88" t="s">
        <v>90</v>
      </c>
      <c r="N27" s="78" t="s">
        <v>65</v>
      </c>
      <c r="O27" s="85" t="s">
        <v>65</v>
      </c>
      <c r="P27" s="88" t="s">
        <v>65</v>
      </c>
      <c r="Q27" s="89" t="s">
        <v>868</v>
      </c>
      <c r="R27" s="153" t="s">
        <v>65</v>
      </c>
      <c r="S27" s="94"/>
      <c r="T27" s="159" t="s">
        <v>1118</v>
      </c>
    </row>
    <row r="28" spans="1:54" s="75" customFormat="1" ht="11.25" customHeight="1">
      <c r="A28" s="79" t="s">
        <v>91</v>
      </c>
      <c r="B28" s="80" t="s">
        <v>869</v>
      </c>
      <c r="C28" s="82"/>
      <c r="D28" s="83" t="s">
        <v>106</v>
      </c>
      <c r="E28" s="78"/>
      <c r="F28" s="84"/>
      <c r="G28" s="85"/>
      <c r="H28" s="86" t="s">
        <v>88</v>
      </c>
      <c r="I28" s="78"/>
      <c r="J28" s="85" t="s">
        <v>46</v>
      </c>
      <c r="K28" s="85" t="s">
        <v>220</v>
      </c>
      <c r="L28" s="85" t="s">
        <v>639</v>
      </c>
      <c r="M28" s="88" t="s">
        <v>90</v>
      </c>
      <c r="N28" s="78"/>
      <c r="O28" s="85"/>
      <c r="P28" s="88"/>
      <c r="Q28" s="89" t="s">
        <v>870</v>
      </c>
      <c r="R28" s="153"/>
      <c r="S28" s="94" t="s">
        <v>871</v>
      </c>
      <c r="T28" s="159" t="s">
        <v>872</v>
      </c>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row>
    <row r="29" spans="1:54" s="75" customFormat="1" ht="11.25" customHeight="1">
      <c r="A29" s="79" t="s">
        <v>449</v>
      </c>
      <c r="B29" s="80" t="s">
        <v>873</v>
      </c>
      <c r="C29" s="82">
        <f>60000*(1.03^(2018-2005))</f>
        <v>88112.022807093832</v>
      </c>
      <c r="D29" s="83" t="s">
        <v>64</v>
      </c>
      <c r="E29" s="78" t="s">
        <v>65</v>
      </c>
      <c r="F29" s="84" t="s">
        <v>65</v>
      </c>
      <c r="G29" s="85" t="s">
        <v>65</v>
      </c>
      <c r="H29" s="86" t="s">
        <v>88</v>
      </c>
      <c r="I29" s="78" t="s">
        <v>66</v>
      </c>
      <c r="J29" s="85" t="s">
        <v>116</v>
      </c>
      <c r="K29" s="85" t="s">
        <v>68</v>
      </c>
      <c r="L29" s="85" t="s">
        <v>874</v>
      </c>
      <c r="M29" s="88" t="s">
        <v>90</v>
      </c>
      <c r="N29" s="78" t="s">
        <v>65</v>
      </c>
      <c r="O29" s="85" t="s">
        <v>65</v>
      </c>
      <c r="P29" s="88" t="s">
        <v>65</v>
      </c>
      <c r="Q29" s="89" t="s">
        <v>875</v>
      </c>
      <c r="R29" s="153" t="s">
        <v>65</v>
      </c>
      <c r="S29" s="157" t="s">
        <v>1119</v>
      </c>
      <c r="T29" s="158" t="s">
        <v>876</v>
      </c>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row>
    <row r="30" spans="1:54" s="75" customFormat="1" ht="11.25" customHeight="1">
      <c r="A30" s="79" t="s">
        <v>892</v>
      </c>
      <c r="B30" s="80" t="s">
        <v>904</v>
      </c>
      <c r="C30" s="115">
        <v>3000</v>
      </c>
      <c r="D30" s="83" t="s">
        <v>64</v>
      </c>
      <c r="E30" s="78"/>
      <c r="F30" s="84"/>
      <c r="G30" s="85" t="s">
        <v>106</v>
      </c>
      <c r="H30" s="86" t="s">
        <v>88</v>
      </c>
      <c r="I30" s="78"/>
      <c r="J30" s="85" t="s">
        <v>67</v>
      </c>
      <c r="K30" s="85" t="s">
        <v>68</v>
      </c>
      <c r="L30" s="85" t="s">
        <v>69</v>
      </c>
      <c r="M30" s="88" t="s">
        <v>86</v>
      </c>
      <c r="N30" s="78"/>
      <c r="O30" s="85" t="s">
        <v>71</v>
      </c>
      <c r="P30" s="88"/>
      <c r="Q30" s="89" t="s">
        <v>905</v>
      </c>
      <c r="R30" s="153"/>
      <c r="S30" s="157" t="s">
        <v>906</v>
      </c>
      <c r="T30" s="159"/>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row>
    <row r="31" spans="1:54" s="75" customFormat="1" ht="11.25" customHeight="1">
      <c r="A31" s="79" t="s">
        <v>450</v>
      </c>
      <c r="B31" s="80" t="s">
        <v>915</v>
      </c>
      <c r="C31" s="91">
        <v>1</v>
      </c>
      <c r="D31" s="83" t="s">
        <v>87</v>
      </c>
      <c r="E31" s="78" t="s">
        <v>65</v>
      </c>
      <c r="F31" s="84" t="s">
        <v>65</v>
      </c>
      <c r="G31" s="85" t="s">
        <v>65</v>
      </c>
      <c r="H31" s="86" t="s">
        <v>88</v>
      </c>
      <c r="I31" s="78" t="s">
        <v>66</v>
      </c>
      <c r="J31" s="85" t="s">
        <v>67</v>
      </c>
      <c r="K31" s="85" t="s">
        <v>68</v>
      </c>
      <c r="L31" s="85" t="s">
        <v>663</v>
      </c>
      <c r="M31" s="88" t="s">
        <v>86</v>
      </c>
      <c r="N31" s="78" t="s">
        <v>65</v>
      </c>
      <c r="O31" s="85" t="s">
        <v>65</v>
      </c>
      <c r="P31" s="88" t="s">
        <v>65</v>
      </c>
      <c r="Q31" s="89" t="s">
        <v>914</v>
      </c>
      <c r="R31" s="153" t="s">
        <v>913</v>
      </c>
      <c r="S31" s="157"/>
      <c r="T31" s="159" t="s">
        <v>916</v>
      </c>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row>
    <row r="32" spans="1:54" s="75" customFormat="1" ht="11.25" customHeight="1">
      <c r="A32" s="79" t="s">
        <v>458</v>
      </c>
      <c r="B32" s="80" t="s">
        <v>1147</v>
      </c>
      <c r="C32" s="91">
        <v>0.5</v>
      </c>
      <c r="D32" s="83" t="s">
        <v>115</v>
      </c>
      <c r="E32" s="78"/>
      <c r="F32" s="84">
        <v>46778</v>
      </c>
      <c r="G32" s="85"/>
      <c r="H32" s="86" t="s">
        <v>88</v>
      </c>
      <c r="I32" s="78"/>
      <c r="J32" s="85" t="s">
        <v>46</v>
      </c>
      <c r="K32" s="85" t="s">
        <v>143</v>
      </c>
      <c r="L32" s="85" t="s">
        <v>1148</v>
      </c>
      <c r="M32" s="88" t="s">
        <v>90</v>
      </c>
      <c r="N32" s="78"/>
      <c r="O32" s="85"/>
      <c r="P32" s="88"/>
      <c r="Q32" s="89" t="s">
        <v>1149</v>
      </c>
      <c r="R32" s="153"/>
      <c r="S32" s="157" t="s">
        <v>1150</v>
      </c>
      <c r="T32" s="159" t="s">
        <v>1151</v>
      </c>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row>
    <row r="33" spans="1:20" s="75" customFormat="1" ht="11.1" customHeight="1">
      <c r="A33" s="79"/>
      <c r="B33" s="80"/>
      <c r="C33" s="91"/>
      <c r="D33" s="83"/>
      <c r="E33" s="78"/>
      <c r="F33" s="84"/>
      <c r="G33" s="85"/>
      <c r="H33" s="86"/>
      <c r="I33" s="78"/>
      <c r="J33" s="85"/>
      <c r="K33" s="85"/>
      <c r="L33" s="85"/>
      <c r="M33" s="88"/>
      <c r="N33" s="78"/>
      <c r="O33" s="85"/>
      <c r="P33" s="88"/>
      <c r="Q33" s="89"/>
      <c r="R33" s="153"/>
      <c r="S33" s="157"/>
      <c r="T33" s="158"/>
    </row>
    <row r="34" spans="1:20" s="75" customFormat="1" ht="11.1" customHeight="1">
      <c r="A34" s="79"/>
      <c r="B34" s="117" t="s">
        <v>1093</v>
      </c>
      <c r="C34" s="91"/>
      <c r="D34" s="83"/>
      <c r="E34" s="78"/>
      <c r="F34" s="84"/>
      <c r="G34" s="85"/>
      <c r="H34" s="86"/>
      <c r="I34" s="78"/>
      <c r="J34" s="85"/>
      <c r="K34" s="85"/>
      <c r="L34" s="85"/>
      <c r="M34" s="88"/>
      <c r="N34" s="78"/>
      <c r="O34" s="85"/>
      <c r="P34" s="88"/>
      <c r="Q34" s="89"/>
      <c r="R34" s="153"/>
      <c r="S34" s="157"/>
      <c r="T34" s="158"/>
    </row>
    <row r="35" spans="1:20" s="75" customFormat="1" ht="11.25" customHeight="1">
      <c r="A35" s="79" t="s">
        <v>135</v>
      </c>
      <c r="B35" s="80" t="s">
        <v>142</v>
      </c>
      <c r="C35" s="82"/>
      <c r="D35" s="83" t="s">
        <v>106</v>
      </c>
      <c r="E35" s="78">
        <v>60</v>
      </c>
      <c r="F35" s="84"/>
      <c r="G35" s="85"/>
      <c r="H35" s="86" t="s">
        <v>88</v>
      </c>
      <c r="I35" s="78"/>
      <c r="J35" s="85" t="s">
        <v>67</v>
      </c>
      <c r="K35" s="85" t="s">
        <v>143</v>
      </c>
      <c r="L35" s="85" t="s">
        <v>69</v>
      </c>
      <c r="M35" s="88" t="s">
        <v>69</v>
      </c>
      <c r="N35" s="78" t="s">
        <v>66</v>
      </c>
      <c r="O35" s="85"/>
      <c r="P35" s="88" t="s">
        <v>144</v>
      </c>
      <c r="Q35" s="89" t="s">
        <v>145</v>
      </c>
      <c r="R35" s="97"/>
      <c r="S35" s="157" t="s">
        <v>146</v>
      </c>
      <c r="T35" s="158" t="s">
        <v>147</v>
      </c>
    </row>
    <row r="36" spans="1:20" s="75" customFormat="1" ht="11.25" customHeight="1">
      <c r="A36" s="79" t="s">
        <v>152</v>
      </c>
      <c r="B36" s="80" t="s">
        <v>1084</v>
      </c>
      <c r="C36" s="82"/>
      <c r="D36" s="83" t="s">
        <v>69</v>
      </c>
      <c r="E36" s="78"/>
      <c r="F36" s="84"/>
      <c r="G36" s="85"/>
      <c r="H36" s="86" t="s">
        <v>88</v>
      </c>
      <c r="I36" s="78"/>
      <c r="J36" s="85" t="s">
        <v>67</v>
      </c>
      <c r="K36" s="85" t="s">
        <v>68</v>
      </c>
      <c r="L36" s="85" t="s">
        <v>69</v>
      </c>
      <c r="M36" s="88" t="s">
        <v>69</v>
      </c>
      <c r="N36" s="78" t="s">
        <v>66</v>
      </c>
      <c r="O36" s="85" t="s">
        <v>71</v>
      </c>
      <c r="P36" s="88"/>
      <c r="Q36" s="89" t="s">
        <v>195</v>
      </c>
      <c r="R36" s="97"/>
      <c r="S36" s="157" t="s">
        <v>196</v>
      </c>
      <c r="T36" s="158" t="s">
        <v>631</v>
      </c>
    </row>
    <row r="37" spans="1:20" s="75" customFormat="1" ht="12" customHeight="1">
      <c r="A37" s="79" t="s">
        <v>152</v>
      </c>
      <c r="B37" s="80" t="s">
        <v>197</v>
      </c>
      <c r="C37" s="82"/>
      <c r="D37" s="83" t="s">
        <v>69</v>
      </c>
      <c r="E37" s="78"/>
      <c r="F37" s="84"/>
      <c r="G37" s="85"/>
      <c r="H37" s="86" t="s">
        <v>88</v>
      </c>
      <c r="I37" s="78"/>
      <c r="J37" s="85" t="s">
        <v>67</v>
      </c>
      <c r="K37" s="85" t="s">
        <v>96</v>
      </c>
      <c r="L37" s="85" t="s">
        <v>69</v>
      </c>
      <c r="M37" s="88" t="s">
        <v>69</v>
      </c>
      <c r="N37" s="78" t="s">
        <v>66</v>
      </c>
      <c r="O37" s="85" t="s">
        <v>71</v>
      </c>
      <c r="P37" s="88"/>
      <c r="Q37" s="89" t="s">
        <v>198</v>
      </c>
      <c r="R37" s="97"/>
      <c r="S37" s="157" t="s">
        <v>199</v>
      </c>
      <c r="T37" s="158" t="s">
        <v>200</v>
      </c>
    </row>
    <row r="38" spans="1:20" s="75" customFormat="1" ht="11.25" customHeight="1">
      <c r="A38" s="79" t="s">
        <v>263</v>
      </c>
      <c r="B38" s="80" t="s">
        <v>1125</v>
      </c>
      <c r="C38" s="113"/>
      <c r="D38" s="83" t="s">
        <v>69</v>
      </c>
      <c r="E38" s="78" t="s">
        <v>65</v>
      </c>
      <c r="F38" s="84" t="s">
        <v>65</v>
      </c>
      <c r="G38" s="85" t="s">
        <v>65</v>
      </c>
      <c r="H38" s="86"/>
      <c r="I38" s="78" t="s">
        <v>65</v>
      </c>
      <c r="J38" s="85" t="s">
        <v>67</v>
      </c>
      <c r="K38" s="85" t="s">
        <v>68</v>
      </c>
      <c r="L38" s="85" t="s">
        <v>69</v>
      </c>
      <c r="M38" s="88" t="s">
        <v>69</v>
      </c>
      <c r="N38" s="78" t="s">
        <v>66</v>
      </c>
      <c r="O38" s="85" t="s">
        <v>71</v>
      </c>
      <c r="P38" s="88" t="s">
        <v>71</v>
      </c>
      <c r="Q38" s="89" t="s">
        <v>273</v>
      </c>
      <c r="R38" s="97" t="s">
        <v>65</v>
      </c>
      <c r="S38" s="157" t="s">
        <v>274</v>
      </c>
      <c r="T38" s="158" t="s">
        <v>612</v>
      </c>
    </row>
    <row r="39" spans="1:20" s="75" customFormat="1" ht="11.25" customHeight="1">
      <c r="A39" s="79" t="s">
        <v>263</v>
      </c>
      <c r="B39" s="80" t="s">
        <v>275</v>
      </c>
      <c r="C39" s="89" t="s">
        <v>65</v>
      </c>
      <c r="D39" s="83" t="s">
        <v>69</v>
      </c>
      <c r="E39" s="78" t="s">
        <v>65</v>
      </c>
      <c r="F39" s="84" t="s">
        <v>69</v>
      </c>
      <c r="G39" s="85" t="s">
        <v>65</v>
      </c>
      <c r="H39" s="86"/>
      <c r="I39" s="78" t="s">
        <v>65</v>
      </c>
      <c r="J39" s="85" t="s">
        <v>67</v>
      </c>
      <c r="K39" s="85" t="s">
        <v>68</v>
      </c>
      <c r="L39" s="85" t="s">
        <v>69</v>
      </c>
      <c r="M39" s="88" t="s">
        <v>69</v>
      </c>
      <c r="N39" s="78" t="s">
        <v>66</v>
      </c>
      <c r="O39" s="85" t="s">
        <v>71</v>
      </c>
      <c r="P39" s="88" t="s">
        <v>71</v>
      </c>
      <c r="Q39" s="89" t="s">
        <v>276</v>
      </c>
      <c r="R39" s="97" t="s">
        <v>65</v>
      </c>
      <c r="S39" s="157" t="s">
        <v>633</v>
      </c>
      <c r="T39" s="158" t="s">
        <v>277</v>
      </c>
    </row>
    <row r="40" spans="1:20" s="75" customFormat="1" ht="11.25" customHeight="1">
      <c r="A40" s="79" t="s">
        <v>289</v>
      </c>
      <c r="B40" s="80" t="s">
        <v>313</v>
      </c>
      <c r="C40" s="106"/>
      <c r="D40" s="83" t="s">
        <v>87</v>
      </c>
      <c r="E40" s="78"/>
      <c r="F40" s="84">
        <v>100000</v>
      </c>
      <c r="G40" s="85"/>
      <c r="H40" s="86" t="s">
        <v>88</v>
      </c>
      <c r="I40" s="78"/>
      <c r="J40" s="85" t="s">
        <v>67</v>
      </c>
      <c r="K40" s="85" t="s">
        <v>68</v>
      </c>
      <c r="L40" s="85" t="s">
        <v>314</v>
      </c>
      <c r="M40" s="88" t="s">
        <v>90</v>
      </c>
      <c r="N40" s="78" t="s">
        <v>66</v>
      </c>
      <c r="O40" s="85"/>
      <c r="P40" s="88"/>
      <c r="Q40" s="89" t="s">
        <v>315</v>
      </c>
      <c r="R40" s="97" t="s">
        <v>316</v>
      </c>
      <c r="S40" s="157" t="s">
        <v>317</v>
      </c>
      <c r="T40" s="158" t="s">
        <v>318</v>
      </c>
    </row>
    <row r="41" spans="1:20" s="75" customFormat="1" ht="11.25" customHeight="1">
      <c r="A41" s="79" t="s">
        <v>363</v>
      </c>
      <c r="B41" s="80" t="s">
        <v>367</v>
      </c>
      <c r="C41" s="89" t="s">
        <v>65</v>
      </c>
      <c r="D41" s="83" t="s">
        <v>69</v>
      </c>
      <c r="E41" s="78" t="s">
        <v>65</v>
      </c>
      <c r="F41" s="84" t="s">
        <v>65</v>
      </c>
      <c r="G41" s="85" t="s">
        <v>65</v>
      </c>
      <c r="H41" s="86" t="s">
        <v>88</v>
      </c>
      <c r="I41" s="78" t="s">
        <v>65</v>
      </c>
      <c r="J41" s="85" t="s">
        <v>67</v>
      </c>
      <c r="K41" s="85" t="s">
        <v>68</v>
      </c>
      <c r="L41" s="85" t="s">
        <v>69</v>
      </c>
      <c r="M41" s="88" t="s">
        <v>69</v>
      </c>
      <c r="N41" s="78" t="s">
        <v>66</v>
      </c>
      <c r="O41" s="85" t="s">
        <v>144</v>
      </c>
      <c r="P41" s="88" t="s">
        <v>71</v>
      </c>
      <c r="Q41" s="89" t="s">
        <v>368</v>
      </c>
      <c r="R41" s="97" t="s">
        <v>65</v>
      </c>
      <c r="S41" s="157" t="s">
        <v>369</v>
      </c>
      <c r="T41" s="158" t="s">
        <v>1071</v>
      </c>
    </row>
    <row r="42" spans="1:20" s="75" customFormat="1" ht="11.25" customHeight="1">
      <c r="A42" s="79" t="s">
        <v>372</v>
      </c>
      <c r="B42" s="80" t="s">
        <v>1089</v>
      </c>
      <c r="C42" s="89" t="s">
        <v>65</v>
      </c>
      <c r="D42" s="83" t="s">
        <v>69</v>
      </c>
      <c r="E42" s="78">
        <v>60</v>
      </c>
      <c r="F42" s="84" t="s">
        <v>65</v>
      </c>
      <c r="G42" s="85"/>
      <c r="H42" s="86" t="s">
        <v>88</v>
      </c>
      <c r="I42" s="78" t="s">
        <v>66</v>
      </c>
      <c r="J42" s="85" t="s">
        <v>67</v>
      </c>
      <c r="K42" s="85" t="s">
        <v>96</v>
      </c>
      <c r="L42" s="85" t="s">
        <v>69</v>
      </c>
      <c r="M42" s="88" t="s">
        <v>69</v>
      </c>
      <c r="N42" s="78" t="s">
        <v>66</v>
      </c>
      <c r="O42" s="85" t="s">
        <v>144</v>
      </c>
      <c r="P42" s="88" t="s">
        <v>65</v>
      </c>
      <c r="Q42" s="89" t="s">
        <v>405</v>
      </c>
      <c r="R42" s="97" t="s">
        <v>65</v>
      </c>
      <c r="S42" s="157" t="s">
        <v>1126</v>
      </c>
      <c r="T42" s="158" t="s">
        <v>616</v>
      </c>
    </row>
    <row r="43" spans="1:20" s="75" customFormat="1" ht="11.25" customHeight="1">
      <c r="A43" s="79" t="s">
        <v>372</v>
      </c>
      <c r="B43" s="80" t="s">
        <v>410</v>
      </c>
      <c r="C43" s="89"/>
      <c r="D43" s="83" t="s">
        <v>69</v>
      </c>
      <c r="E43" s="78"/>
      <c r="F43" s="84"/>
      <c r="G43" s="85"/>
      <c r="H43" s="86" t="s">
        <v>88</v>
      </c>
      <c r="I43" s="78"/>
      <c r="J43" s="85" t="s">
        <v>67</v>
      </c>
      <c r="K43" s="85" t="s">
        <v>68</v>
      </c>
      <c r="L43" s="85" t="s">
        <v>411</v>
      </c>
      <c r="M43" s="88" t="s">
        <v>90</v>
      </c>
      <c r="N43" s="78" t="s">
        <v>66</v>
      </c>
      <c r="O43" s="85" t="s">
        <v>71</v>
      </c>
      <c r="P43" s="88" t="s">
        <v>71</v>
      </c>
      <c r="Q43" s="89" t="s">
        <v>412</v>
      </c>
      <c r="R43" s="97"/>
      <c r="S43" s="157" t="s">
        <v>413</v>
      </c>
      <c r="T43" s="158" t="s">
        <v>414</v>
      </c>
    </row>
    <row r="44" spans="1:20" s="75" customFormat="1" ht="11.25" customHeight="1">
      <c r="A44" s="79" t="s">
        <v>415</v>
      </c>
      <c r="B44" s="80" t="s">
        <v>420</v>
      </c>
      <c r="C44" s="89" t="s">
        <v>65</v>
      </c>
      <c r="D44" s="83" t="s">
        <v>69</v>
      </c>
      <c r="E44" s="78" t="s">
        <v>65</v>
      </c>
      <c r="F44" s="84" t="s">
        <v>65</v>
      </c>
      <c r="G44" s="85" t="s">
        <v>65</v>
      </c>
      <c r="H44" s="86" t="s">
        <v>88</v>
      </c>
      <c r="I44" s="78" t="s">
        <v>65</v>
      </c>
      <c r="J44" s="85" t="s">
        <v>67</v>
      </c>
      <c r="K44" s="85" t="s">
        <v>96</v>
      </c>
      <c r="L44" s="85" t="s">
        <v>117</v>
      </c>
      <c r="M44" s="88" t="s">
        <v>117</v>
      </c>
      <c r="N44" s="78" t="s">
        <v>66</v>
      </c>
      <c r="O44" s="85" t="s">
        <v>71</v>
      </c>
      <c r="P44" s="88" t="s">
        <v>65</v>
      </c>
      <c r="Q44" s="89" t="s">
        <v>421</v>
      </c>
      <c r="R44" s="97" t="s">
        <v>65</v>
      </c>
      <c r="S44" s="157"/>
      <c r="T44" s="158" t="s">
        <v>422</v>
      </c>
    </row>
    <row r="45" spans="1:20" s="75" customFormat="1" ht="11.25" customHeight="1">
      <c r="A45" s="79" t="s">
        <v>415</v>
      </c>
      <c r="B45" s="80" t="s">
        <v>617</v>
      </c>
      <c r="C45" s="89" t="s">
        <v>65</v>
      </c>
      <c r="D45" s="83" t="s">
        <v>69</v>
      </c>
      <c r="E45" s="78" t="s">
        <v>65</v>
      </c>
      <c r="F45" s="84" t="s">
        <v>65</v>
      </c>
      <c r="G45" s="85" t="s">
        <v>65</v>
      </c>
      <c r="H45" s="86" t="s">
        <v>88</v>
      </c>
      <c r="I45" s="78" t="s">
        <v>66</v>
      </c>
      <c r="J45" s="85" t="s">
        <v>67</v>
      </c>
      <c r="K45" s="85" t="s">
        <v>96</v>
      </c>
      <c r="L45" s="85" t="s">
        <v>69</v>
      </c>
      <c r="M45" s="88" t="s">
        <v>69</v>
      </c>
      <c r="N45" s="78" t="s">
        <v>66</v>
      </c>
      <c r="O45" s="85" t="s">
        <v>71</v>
      </c>
      <c r="P45" s="88" t="s">
        <v>65</v>
      </c>
      <c r="Q45" s="89" t="s">
        <v>423</v>
      </c>
      <c r="R45" s="97" t="s">
        <v>65</v>
      </c>
      <c r="S45" s="157"/>
      <c r="T45" s="158" t="s">
        <v>1127</v>
      </c>
    </row>
    <row r="46" spans="1:20" s="75" customFormat="1" ht="11.25" customHeight="1">
      <c r="A46" s="79" t="s">
        <v>415</v>
      </c>
      <c r="B46" s="80" t="s">
        <v>424</v>
      </c>
      <c r="C46" s="89" t="s">
        <v>65</v>
      </c>
      <c r="D46" s="83" t="s">
        <v>69</v>
      </c>
      <c r="E46" s="78" t="s">
        <v>65</v>
      </c>
      <c r="F46" s="84" t="s">
        <v>65</v>
      </c>
      <c r="G46" s="85" t="s">
        <v>65</v>
      </c>
      <c r="H46" s="86" t="s">
        <v>88</v>
      </c>
      <c r="I46" s="78" t="s">
        <v>65</v>
      </c>
      <c r="J46" s="85" t="s">
        <v>67</v>
      </c>
      <c r="K46" s="85" t="s">
        <v>96</v>
      </c>
      <c r="L46" s="85" t="s">
        <v>425</v>
      </c>
      <c r="M46" s="88" t="s">
        <v>90</v>
      </c>
      <c r="N46" s="78" t="s">
        <v>66</v>
      </c>
      <c r="O46" s="85" t="s">
        <v>71</v>
      </c>
      <c r="P46" s="88" t="s">
        <v>65</v>
      </c>
      <c r="Q46" s="89" t="s">
        <v>426</v>
      </c>
      <c r="R46" s="97" t="s">
        <v>65</v>
      </c>
      <c r="S46" s="157"/>
      <c r="T46" s="158" t="s">
        <v>427</v>
      </c>
    </row>
    <row r="47" spans="1:20" s="75" customFormat="1" ht="11.25" customHeight="1">
      <c r="A47" s="79" t="s">
        <v>415</v>
      </c>
      <c r="B47" s="80" t="s">
        <v>430</v>
      </c>
      <c r="C47" s="89" t="s">
        <v>65</v>
      </c>
      <c r="D47" s="83" t="s">
        <v>69</v>
      </c>
      <c r="E47" s="78" t="s">
        <v>65</v>
      </c>
      <c r="F47" s="84" t="s">
        <v>65</v>
      </c>
      <c r="G47" s="85" t="s">
        <v>65</v>
      </c>
      <c r="H47" s="86" t="s">
        <v>88</v>
      </c>
      <c r="I47" s="78" t="s">
        <v>65</v>
      </c>
      <c r="J47" s="85" t="s">
        <v>67</v>
      </c>
      <c r="K47" s="85" t="s">
        <v>96</v>
      </c>
      <c r="L47" s="85" t="s">
        <v>69</v>
      </c>
      <c r="M47" s="88" t="s">
        <v>69</v>
      </c>
      <c r="N47" s="78" t="s">
        <v>66</v>
      </c>
      <c r="O47" s="85" t="s">
        <v>71</v>
      </c>
      <c r="P47" s="88" t="s">
        <v>65</v>
      </c>
      <c r="Q47" s="89" t="s">
        <v>431</v>
      </c>
      <c r="R47" s="97" t="s">
        <v>65</v>
      </c>
      <c r="S47" s="157"/>
      <c r="T47" s="158" t="s">
        <v>618</v>
      </c>
    </row>
    <row r="48" spans="1:20" s="75" customFormat="1" ht="11.25" customHeight="1">
      <c r="A48" s="79" t="s">
        <v>415</v>
      </c>
      <c r="B48" s="80" t="s">
        <v>432</v>
      </c>
      <c r="C48" s="89" t="s">
        <v>65</v>
      </c>
      <c r="D48" s="83" t="s">
        <v>69</v>
      </c>
      <c r="E48" s="78" t="s">
        <v>65</v>
      </c>
      <c r="F48" s="84" t="s">
        <v>65</v>
      </c>
      <c r="G48" s="85" t="s">
        <v>65</v>
      </c>
      <c r="H48" s="86" t="s">
        <v>88</v>
      </c>
      <c r="I48" s="78" t="s">
        <v>65</v>
      </c>
      <c r="J48" s="85" t="s">
        <v>67</v>
      </c>
      <c r="K48" s="85" t="s">
        <v>96</v>
      </c>
      <c r="L48" s="85" t="s">
        <v>69</v>
      </c>
      <c r="M48" s="88" t="s">
        <v>69</v>
      </c>
      <c r="N48" s="78" t="s">
        <v>66</v>
      </c>
      <c r="O48" s="85" t="s">
        <v>71</v>
      </c>
      <c r="P48" s="88" t="s">
        <v>71</v>
      </c>
      <c r="Q48" s="89" t="s">
        <v>433</v>
      </c>
      <c r="R48" s="97" t="s">
        <v>65</v>
      </c>
      <c r="S48" s="157"/>
      <c r="T48" s="158" t="s">
        <v>619</v>
      </c>
    </row>
    <row r="49" spans="1:20" s="75" customFormat="1" ht="11.25" customHeight="1">
      <c r="A49" s="79" t="s">
        <v>443</v>
      </c>
      <c r="B49" s="80" t="s">
        <v>735</v>
      </c>
      <c r="C49" s="95"/>
      <c r="D49" s="83" t="s">
        <v>69</v>
      </c>
      <c r="E49" s="78"/>
      <c r="F49" s="84"/>
      <c r="G49" s="85"/>
      <c r="H49" s="86" t="s">
        <v>88</v>
      </c>
      <c r="I49" s="78"/>
      <c r="J49" s="85" t="s">
        <v>67</v>
      </c>
      <c r="K49" s="85" t="s">
        <v>68</v>
      </c>
      <c r="L49" s="85" t="s">
        <v>69</v>
      </c>
      <c r="M49" s="88" t="s">
        <v>69</v>
      </c>
      <c r="N49" s="78" t="s">
        <v>66</v>
      </c>
      <c r="O49" s="85" t="s">
        <v>144</v>
      </c>
      <c r="P49" s="88" t="s">
        <v>71</v>
      </c>
      <c r="Q49" s="89" t="s">
        <v>736</v>
      </c>
      <c r="R49" s="153"/>
      <c r="S49" s="157" t="s">
        <v>737</v>
      </c>
      <c r="T49" s="158" t="s">
        <v>1129</v>
      </c>
    </row>
    <row r="50" spans="1:20" s="75" customFormat="1" ht="11.25" customHeight="1">
      <c r="A50" s="79" t="s">
        <v>447</v>
      </c>
      <c r="B50" s="80" t="s">
        <v>836</v>
      </c>
      <c r="C50" s="91">
        <v>0.1</v>
      </c>
      <c r="D50" s="83" t="s">
        <v>87</v>
      </c>
      <c r="E50" s="78" t="s">
        <v>65</v>
      </c>
      <c r="F50" s="84" t="s">
        <v>65</v>
      </c>
      <c r="G50" s="85" t="s">
        <v>65</v>
      </c>
      <c r="H50" s="86" t="s">
        <v>88</v>
      </c>
      <c r="I50" s="78" t="s">
        <v>66</v>
      </c>
      <c r="J50" s="85" t="s">
        <v>67</v>
      </c>
      <c r="K50" s="85" t="s">
        <v>68</v>
      </c>
      <c r="L50" s="85" t="s">
        <v>69</v>
      </c>
      <c r="M50" s="88" t="s">
        <v>86</v>
      </c>
      <c r="N50" s="78" t="s">
        <v>66</v>
      </c>
      <c r="O50" s="85" t="s">
        <v>71</v>
      </c>
      <c r="P50" s="88" t="s">
        <v>71</v>
      </c>
      <c r="Q50" s="89" t="s">
        <v>837</v>
      </c>
      <c r="R50" s="153" t="s">
        <v>65</v>
      </c>
      <c r="S50" s="157" t="s">
        <v>838</v>
      </c>
      <c r="T50" s="158" t="s">
        <v>839</v>
      </c>
    </row>
    <row r="51" spans="1:20" s="75" customFormat="1" ht="11.25" customHeight="1">
      <c r="A51" s="79" t="s">
        <v>1005</v>
      </c>
      <c r="B51" s="80" t="s">
        <v>1018</v>
      </c>
      <c r="C51" s="91">
        <v>1</v>
      </c>
      <c r="D51" s="83" t="s">
        <v>87</v>
      </c>
      <c r="E51" s="78"/>
      <c r="F51" s="84"/>
      <c r="G51" s="85"/>
      <c r="H51" s="86" t="s">
        <v>88</v>
      </c>
      <c r="I51" s="78"/>
      <c r="J51" s="85" t="s">
        <v>67</v>
      </c>
      <c r="K51" s="85" t="s">
        <v>68</v>
      </c>
      <c r="L51" s="85" t="s">
        <v>663</v>
      </c>
      <c r="M51" s="88" t="s">
        <v>86</v>
      </c>
      <c r="N51" s="78" t="s">
        <v>66</v>
      </c>
      <c r="O51" s="85" t="s">
        <v>70</v>
      </c>
      <c r="P51" s="88"/>
      <c r="Q51" s="89" t="s">
        <v>1019</v>
      </c>
      <c r="R51" s="153"/>
      <c r="S51" s="157" t="s">
        <v>1020</v>
      </c>
      <c r="T51" s="158" t="s">
        <v>1021</v>
      </c>
    </row>
    <row r="52" spans="1:20" ht="11.25" customHeight="1" thickBot="1">
      <c r="A52" s="119"/>
      <c r="B52" s="120"/>
      <c r="C52" s="122"/>
      <c r="D52" s="123"/>
      <c r="E52" s="122"/>
      <c r="F52" s="124"/>
      <c r="G52" s="124"/>
      <c r="H52" s="125"/>
      <c r="I52" s="122"/>
      <c r="J52" s="124"/>
      <c r="K52" s="124"/>
      <c r="L52" s="124"/>
      <c r="M52" s="125"/>
      <c r="N52" s="122"/>
      <c r="O52" s="124"/>
      <c r="P52" s="125"/>
      <c r="Q52" s="122"/>
      <c r="R52" s="149"/>
      <c r="S52" s="166"/>
      <c r="T52" s="141"/>
    </row>
    <row r="53" spans="1:20" ht="11.25" customHeight="1">
      <c r="A53" s="127"/>
      <c r="B53" s="128" t="s">
        <v>459</v>
      </c>
      <c r="C53" s="130"/>
      <c r="D53" s="131"/>
      <c r="E53" s="132" t="s">
        <v>1132</v>
      </c>
      <c r="F53" s="132"/>
      <c r="G53" s="132"/>
      <c r="H53" s="132"/>
      <c r="I53" s="136"/>
      <c r="J53" s="132"/>
      <c r="K53" s="132"/>
      <c r="L53" s="136"/>
      <c r="M53" s="131"/>
      <c r="N53" s="132" t="s">
        <v>1134</v>
      </c>
      <c r="O53" s="132"/>
      <c r="P53" s="132"/>
      <c r="Q53" s="136"/>
      <c r="R53" s="154"/>
      <c r="S53" s="167"/>
      <c r="T53" s="138"/>
    </row>
    <row r="54" spans="1:20" ht="11.25" customHeight="1">
      <c r="A54" s="127"/>
      <c r="B54" s="139"/>
      <c r="C54" s="130"/>
      <c r="D54" s="131"/>
      <c r="E54" s="132"/>
      <c r="F54" s="132"/>
      <c r="G54" s="132"/>
      <c r="H54" s="132"/>
      <c r="I54" s="136"/>
      <c r="J54" s="132"/>
      <c r="K54" s="132"/>
      <c r="L54" s="136"/>
      <c r="M54" s="131"/>
      <c r="N54" s="132" t="s">
        <v>1136</v>
      </c>
      <c r="O54" s="132"/>
      <c r="P54" s="132"/>
      <c r="Q54" s="136"/>
      <c r="R54" s="154"/>
      <c r="S54" s="166"/>
      <c r="T54" s="141"/>
    </row>
    <row r="55" spans="1:20" ht="11.25" customHeight="1">
      <c r="A55" s="127"/>
      <c r="B55" s="139"/>
      <c r="C55" s="130"/>
      <c r="D55" s="131"/>
      <c r="E55" s="132"/>
      <c r="F55" s="132"/>
      <c r="G55" s="132"/>
      <c r="H55" s="132"/>
      <c r="I55" s="136"/>
      <c r="J55" s="132"/>
      <c r="K55" s="132"/>
      <c r="L55" s="136"/>
      <c r="M55" s="131"/>
      <c r="N55" s="132" t="s">
        <v>1137</v>
      </c>
      <c r="O55" s="132"/>
      <c r="P55" s="132"/>
      <c r="Q55" s="136"/>
      <c r="R55" s="154"/>
      <c r="S55" s="166"/>
      <c r="T55" s="141"/>
    </row>
    <row r="56" spans="1:20" ht="11.25" customHeight="1">
      <c r="A56" s="127"/>
      <c r="B56" s="139"/>
      <c r="C56" s="142"/>
      <c r="D56" s="131"/>
      <c r="E56" s="143"/>
      <c r="F56" s="143"/>
      <c r="G56" s="143"/>
      <c r="H56" s="143"/>
      <c r="I56" s="136"/>
      <c r="J56" s="132"/>
      <c r="K56" s="132"/>
      <c r="L56" s="136"/>
      <c r="M56" s="145"/>
      <c r="N56" s="132" t="s">
        <v>1138</v>
      </c>
      <c r="O56" s="132"/>
      <c r="P56" s="132"/>
      <c r="Q56" s="136"/>
      <c r="R56" s="154"/>
      <c r="S56" s="166"/>
      <c r="T56" s="141"/>
    </row>
    <row r="57" spans="1:20" ht="11.25" customHeight="1">
      <c r="A57" s="127"/>
      <c r="B57" s="139"/>
      <c r="C57" s="130"/>
      <c r="D57" s="131"/>
      <c r="E57" s="132"/>
      <c r="F57" s="132"/>
      <c r="G57" s="132"/>
      <c r="H57" s="132"/>
      <c r="I57" s="136"/>
      <c r="J57" s="132"/>
      <c r="K57" s="132"/>
      <c r="L57" s="136"/>
      <c r="M57" s="131"/>
      <c r="N57" s="132" t="s">
        <v>1139</v>
      </c>
      <c r="O57" s="132"/>
      <c r="P57" s="132"/>
      <c r="Q57" s="136"/>
      <c r="R57" s="154"/>
      <c r="S57" s="166"/>
      <c r="T57" s="141"/>
    </row>
    <row r="58" spans="1:20" ht="11.25" customHeight="1" thickBot="1">
      <c r="A58" s="146"/>
      <c r="B58" s="147"/>
      <c r="C58" s="122"/>
      <c r="D58" s="123"/>
      <c r="E58" s="148"/>
      <c r="F58" s="148"/>
      <c r="G58" s="148"/>
      <c r="H58" s="148"/>
      <c r="I58" s="124"/>
      <c r="J58" s="148"/>
      <c r="K58" s="148"/>
      <c r="L58" s="124"/>
      <c r="M58" s="123"/>
      <c r="N58" s="151" t="s">
        <v>1140</v>
      </c>
      <c r="O58" s="148"/>
      <c r="P58" s="148"/>
      <c r="Q58" s="124"/>
      <c r="R58" s="148"/>
      <c r="S58" s="168"/>
      <c r="T58" s="152"/>
    </row>
    <row r="60" spans="1:20" ht="12.75">
      <c r="B60" s="46" t="s">
        <v>466</v>
      </c>
    </row>
    <row r="61" spans="1:20" ht="12.75">
      <c r="B61" s="22" t="s">
        <v>1074</v>
      </c>
    </row>
    <row r="62" spans="1:20" ht="12.75">
      <c r="B62" s="67" t="s">
        <v>1075</v>
      </c>
    </row>
  </sheetData>
  <mergeCells count="13">
    <mergeCell ref="C1:D1"/>
    <mergeCell ref="E1:E2"/>
    <mergeCell ref="F1:F2"/>
    <mergeCell ref="G1:G2"/>
    <mergeCell ref="H1:H2"/>
    <mergeCell ref="M1:M2"/>
    <mergeCell ref="N1:P1"/>
    <mergeCell ref="Q1:Q2"/>
    <mergeCell ref="R1:R2"/>
    <mergeCell ref="I1:I2"/>
    <mergeCell ref="J1:J2"/>
    <mergeCell ref="K1:K2"/>
    <mergeCell ref="L1:L2"/>
  </mergeCells>
  <hyperlinks>
    <hyperlink ref="B2" location="Codebook!A3" display="Program Name"/>
    <hyperlink ref="E1:E2" location="Codebook!A7" display="Age"/>
    <hyperlink ref="F1:F2" location="Codebook!A9" display="Income Ceiling"/>
    <hyperlink ref="G1:G2" location="Codebook!A11" display="Veteran Status"/>
    <hyperlink ref="H1:H2" location="Codebook!A13" display="Other Criteria"/>
    <hyperlink ref="J1:J2" location="Codebook!A23" display="Gov't Bearing Tax Loss"/>
    <hyperlink ref="N1:P1" location="Codebook!A29" display="Local Options"/>
    <hyperlink ref="Q1:Q2" location="Codebook!A31" display="SFPT ID"/>
    <hyperlink ref="R1:R2" location="Codebook!A33" display="Cannot Also Claim the Following Programs"/>
    <hyperlink ref="S2" location="Codebook!A35" display="Notes on Benefit"/>
    <hyperlink ref="T2" location="Codebook!A37" display="Notes on Other Criteria"/>
    <hyperlink ref="I1:I2" location="Codebook!A17" display="Benefits Continue for Surviving Spouses"/>
    <hyperlink ref="K1:K2" location="Codebook!A25" display="How is Benefit Disbursed"/>
    <hyperlink ref="B62" r:id="rId1"/>
    <hyperlink ref="L1:L2" location="Codebook!A27" display="Application Window"/>
    <hyperlink ref="C1:D1" location="Codebook!A5" display="Exemption/Credit"/>
  </hyperlinks>
  <printOptions gridLines="1"/>
  <pageMargins left="0.5" right="0.5" top="0.4" bottom="0.25" header="0.3" footer="0.3"/>
  <pageSetup orientation="landscape"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Normal="100" workbookViewId="0">
      <pane xSplit="2" ySplit="2" topLeftCell="C75" activePane="bottomRight" state="frozen"/>
      <selection pane="topRight" activeCell="C1" sqref="C1"/>
      <selection pane="bottomLeft" activeCell="A4" sqref="A4"/>
      <selection pane="bottomRight"/>
    </sheetView>
  </sheetViews>
  <sheetFormatPr defaultColWidth="8.85546875" defaultRowHeight="11.25"/>
  <cols>
    <col min="1" max="1" width="4.85546875" style="4" customWidth="1"/>
    <col min="2" max="2" width="38.42578125" style="1" customWidth="1"/>
    <col min="3" max="3" width="7.5703125" style="4" customWidth="1"/>
    <col min="4" max="4" width="9.42578125" style="4" customWidth="1"/>
    <col min="5" max="5" width="11.85546875" style="2" customWidth="1"/>
    <col min="6" max="6" width="9.85546875" style="4" customWidth="1"/>
    <col min="7" max="7" width="9.5703125" style="4" customWidth="1"/>
    <col min="8" max="8" width="10.140625" style="4" customWidth="1"/>
    <col min="9" max="9" width="9.5703125" style="4" customWidth="1"/>
    <col min="10" max="10" width="4.140625" style="4" customWidth="1"/>
    <col min="11" max="11" width="4.140625" style="3" customWidth="1"/>
    <col min="12" max="15" width="4.140625" style="4" customWidth="1"/>
    <col min="16" max="16" width="18.85546875" style="4" customWidth="1"/>
    <col min="17" max="17" width="9.140625" style="4" customWidth="1"/>
    <col min="18" max="18" width="14.85546875" style="4" customWidth="1"/>
    <col min="19" max="19" width="11.140625" style="4" customWidth="1"/>
    <col min="20" max="20" width="13.5703125" style="4" bestFit="1" customWidth="1"/>
    <col min="21" max="21" width="15" style="4" customWidth="1"/>
    <col min="22" max="22" width="13.42578125" style="4" customWidth="1"/>
    <col min="23" max="25" width="5.5703125" style="4" customWidth="1"/>
    <col min="26" max="26" width="9.140625" style="4" customWidth="1"/>
    <col min="27" max="27" width="20.42578125" style="2" customWidth="1"/>
    <col min="28" max="29" width="19.140625" style="48" customWidth="1"/>
    <col min="30" max="16384" width="8.85546875" style="1"/>
  </cols>
  <sheetData>
    <row r="1" spans="1:29" s="24" customFormat="1" ht="16.350000000000001" customHeight="1">
      <c r="A1" s="68"/>
      <c r="B1" s="69" t="s">
        <v>29</v>
      </c>
      <c r="C1" s="70"/>
      <c r="D1" s="198" t="s">
        <v>30</v>
      </c>
      <c r="E1" s="199"/>
      <c r="F1" s="190" t="s">
        <v>31</v>
      </c>
      <c r="G1" s="184" t="s">
        <v>32</v>
      </c>
      <c r="H1" s="184" t="s">
        <v>33</v>
      </c>
      <c r="I1" s="184" t="s">
        <v>34</v>
      </c>
      <c r="J1" s="188" t="s">
        <v>35</v>
      </c>
      <c r="K1" s="194"/>
      <c r="L1" s="194"/>
      <c r="M1" s="194"/>
      <c r="N1" s="194"/>
      <c r="O1" s="195"/>
      <c r="P1" s="188" t="s">
        <v>36</v>
      </c>
      <c r="Q1" s="195" t="s">
        <v>37</v>
      </c>
      <c r="R1" s="190" t="s">
        <v>38</v>
      </c>
      <c r="S1" s="184" t="s">
        <v>39</v>
      </c>
      <c r="T1" s="184" t="s">
        <v>40</v>
      </c>
      <c r="U1" s="184" t="s">
        <v>41</v>
      </c>
      <c r="V1" s="196" t="s">
        <v>42</v>
      </c>
      <c r="W1" s="182" t="s">
        <v>43</v>
      </c>
      <c r="X1" s="182"/>
      <c r="Y1" s="183"/>
      <c r="Z1" s="184" t="s">
        <v>44</v>
      </c>
      <c r="AA1" s="186" t="s">
        <v>45</v>
      </c>
      <c r="AB1" s="155"/>
      <c r="AC1" s="72"/>
    </row>
    <row r="2" spans="1:29" s="26" customFormat="1" ht="12.6" customHeight="1" thickBot="1">
      <c r="A2" s="71" t="s">
        <v>46</v>
      </c>
      <c r="B2" s="25" t="s">
        <v>47</v>
      </c>
      <c r="C2" s="20" t="s">
        <v>48</v>
      </c>
      <c r="D2" s="6" t="s">
        <v>49</v>
      </c>
      <c r="E2" s="56" t="s">
        <v>50</v>
      </c>
      <c r="F2" s="191"/>
      <c r="G2" s="185"/>
      <c r="H2" s="185"/>
      <c r="I2" s="185"/>
      <c r="J2" s="19" t="s">
        <v>51</v>
      </c>
      <c r="K2" s="5" t="s">
        <v>52</v>
      </c>
      <c r="L2" s="7" t="s">
        <v>53</v>
      </c>
      <c r="M2" s="7" t="s">
        <v>54</v>
      </c>
      <c r="N2" s="7" t="s">
        <v>55</v>
      </c>
      <c r="O2" s="57" t="s">
        <v>56</v>
      </c>
      <c r="P2" s="189"/>
      <c r="Q2" s="200"/>
      <c r="R2" s="191"/>
      <c r="S2" s="185"/>
      <c r="T2" s="185"/>
      <c r="U2" s="185"/>
      <c r="V2" s="197"/>
      <c r="W2" s="18" t="s">
        <v>57</v>
      </c>
      <c r="X2" s="18" t="s">
        <v>58</v>
      </c>
      <c r="Y2" s="21" t="s">
        <v>59</v>
      </c>
      <c r="Z2" s="185"/>
      <c r="AA2" s="187"/>
      <c r="AB2" s="156" t="s">
        <v>60</v>
      </c>
      <c r="AC2" s="73" t="s">
        <v>61</v>
      </c>
    </row>
    <row r="3" spans="1:29" s="75" customFormat="1" ht="11.25" customHeight="1">
      <c r="A3" s="79" t="s">
        <v>62</v>
      </c>
      <c r="B3" s="80" t="s">
        <v>1080</v>
      </c>
      <c r="C3" s="81" t="s">
        <v>63</v>
      </c>
      <c r="D3" s="82">
        <v>150000</v>
      </c>
      <c r="E3" s="83" t="s">
        <v>64</v>
      </c>
      <c r="F3" s="78">
        <v>65</v>
      </c>
      <c r="G3" s="84" t="s">
        <v>65</v>
      </c>
      <c r="H3" s="85" t="s">
        <v>65</v>
      </c>
      <c r="I3" s="86" t="s">
        <v>88</v>
      </c>
      <c r="J3" s="78" t="s">
        <v>65</v>
      </c>
      <c r="K3" s="87" t="s">
        <v>65</v>
      </c>
      <c r="L3" s="85" t="s">
        <v>65</v>
      </c>
      <c r="M3" s="85" t="s">
        <v>65</v>
      </c>
      <c r="N3" s="85" t="s">
        <v>65</v>
      </c>
      <c r="O3" s="88" t="s">
        <v>65</v>
      </c>
      <c r="P3" s="78" t="s">
        <v>66</v>
      </c>
      <c r="Q3" s="88">
        <v>60</v>
      </c>
      <c r="R3" s="78" t="s">
        <v>65</v>
      </c>
      <c r="S3" s="85" t="s">
        <v>67</v>
      </c>
      <c r="T3" s="85" t="s">
        <v>68</v>
      </c>
      <c r="U3" s="85" t="s">
        <v>69</v>
      </c>
      <c r="V3" s="88" t="s">
        <v>69</v>
      </c>
      <c r="W3" s="78" t="s">
        <v>65</v>
      </c>
      <c r="X3" s="85" t="s">
        <v>70</v>
      </c>
      <c r="Y3" s="88" t="s">
        <v>71</v>
      </c>
      <c r="Z3" s="89" t="s">
        <v>72</v>
      </c>
      <c r="AA3" s="97" t="s">
        <v>73</v>
      </c>
      <c r="AB3" s="157" t="s">
        <v>74</v>
      </c>
      <c r="AC3" s="158"/>
    </row>
    <row r="4" spans="1:29" s="75" customFormat="1" ht="11.25" customHeight="1">
      <c r="A4" s="79" t="s">
        <v>62</v>
      </c>
      <c r="B4" s="80" t="s">
        <v>75</v>
      </c>
      <c r="C4" s="81" t="s">
        <v>76</v>
      </c>
      <c r="D4" s="82">
        <v>150000</v>
      </c>
      <c r="E4" s="83" t="s">
        <v>64</v>
      </c>
      <c r="F4" s="78" t="s">
        <v>65</v>
      </c>
      <c r="G4" s="84" t="s">
        <v>65</v>
      </c>
      <c r="H4" s="85" t="s">
        <v>77</v>
      </c>
      <c r="I4" s="86" t="s">
        <v>88</v>
      </c>
      <c r="J4" s="78" t="s">
        <v>65</v>
      </c>
      <c r="K4" s="87">
        <v>0.5</v>
      </c>
      <c r="L4" s="85" t="s">
        <v>65</v>
      </c>
      <c r="M4" s="85" t="s">
        <v>65</v>
      </c>
      <c r="N4" s="85" t="s">
        <v>65</v>
      </c>
      <c r="O4" s="88" t="s">
        <v>65</v>
      </c>
      <c r="P4" s="78" t="s">
        <v>66</v>
      </c>
      <c r="Q4" s="88">
        <v>60</v>
      </c>
      <c r="R4" s="78" t="s">
        <v>65</v>
      </c>
      <c r="S4" s="85" t="s">
        <v>67</v>
      </c>
      <c r="T4" s="85" t="s">
        <v>68</v>
      </c>
      <c r="U4" s="85" t="s">
        <v>69</v>
      </c>
      <c r="V4" s="88" t="s">
        <v>69</v>
      </c>
      <c r="W4" s="78" t="s">
        <v>65</v>
      </c>
      <c r="X4" s="85" t="s">
        <v>70</v>
      </c>
      <c r="Y4" s="88" t="s">
        <v>71</v>
      </c>
      <c r="Z4" s="89" t="s">
        <v>73</v>
      </c>
      <c r="AA4" s="97" t="s">
        <v>72</v>
      </c>
      <c r="AB4" s="157" t="s">
        <v>74</v>
      </c>
      <c r="AC4" s="158" t="s">
        <v>78</v>
      </c>
    </row>
    <row r="5" spans="1:29" s="75" customFormat="1" ht="11.25" customHeight="1">
      <c r="A5" s="79" t="s">
        <v>84</v>
      </c>
      <c r="B5" s="80" t="s">
        <v>520</v>
      </c>
      <c r="C5" s="81" t="s">
        <v>80</v>
      </c>
      <c r="D5" s="82">
        <f>4000/0.1</f>
        <v>40000</v>
      </c>
      <c r="E5" s="83" t="s">
        <v>64</v>
      </c>
      <c r="F5" s="78"/>
      <c r="G5" s="84"/>
      <c r="H5" s="85" t="s">
        <v>65</v>
      </c>
      <c r="I5" s="86"/>
      <c r="J5" s="78" t="s">
        <v>65</v>
      </c>
      <c r="K5" s="87" t="s">
        <v>65</v>
      </c>
      <c r="L5" s="85" t="s">
        <v>65</v>
      </c>
      <c r="M5" s="85" t="s">
        <v>65</v>
      </c>
      <c r="N5" s="85" t="s">
        <v>65</v>
      </c>
      <c r="O5" s="88" t="s">
        <v>65</v>
      </c>
      <c r="P5" s="78" t="s">
        <v>65</v>
      </c>
      <c r="Q5" s="88" t="s">
        <v>65</v>
      </c>
      <c r="R5" s="78" t="s">
        <v>46</v>
      </c>
      <c r="S5" s="85" t="s">
        <v>46</v>
      </c>
      <c r="T5" s="85" t="s">
        <v>68</v>
      </c>
      <c r="U5" s="85" t="s">
        <v>85</v>
      </c>
      <c r="V5" s="88" t="s">
        <v>86</v>
      </c>
      <c r="W5" s="78"/>
      <c r="X5" s="85" t="s">
        <v>65</v>
      </c>
      <c r="Y5" s="88" t="s">
        <v>65</v>
      </c>
      <c r="Z5" s="89" t="s">
        <v>521</v>
      </c>
      <c r="AA5" s="97" t="s">
        <v>65</v>
      </c>
      <c r="AB5" s="157" t="s">
        <v>522</v>
      </c>
      <c r="AC5" s="158"/>
    </row>
    <row r="6" spans="1:29" s="76" customFormat="1" ht="11.25" customHeight="1">
      <c r="A6" s="79" t="s">
        <v>84</v>
      </c>
      <c r="B6" s="80" t="s">
        <v>523</v>
      </c>
      <c r="C6" s="81" t="s">
        <v>80</v>
      </c>
      <c r="D6" s="82">
        <f>2000/0.1</f>
        <v>20000</v>
      </c>
      <c r="E6" s="83" t="s">
        <v>64</v>
      </c>
      <c r="F6" s="78"/>
      <c r="G6" s="84" t="s">
        <v>65</v>
      </c>
      <c r="H6" s="85" t="s">
        <v>65</v>
      </c>
      <c r="I6" s="86"/>
      <c r="J6" s="78" t="s">
        <v>65</v>
      </c>
      <c r="K6" s="87" t="s">
        <v>65</v>
      </c>
      <c r="L6" s="85" t="s">
        <v>65</v>
      </c>
      <c r="M6" s="85" t="s">
        <v>65</v>
      </c>
      <c r="N6" s="85" t="s">
        <v>65</v>
      </c>
      <c r="O6" s="88" t="s">
        <v>65</v>
      </c>
      <c r="P6" s="78" t="s">
        <v>65</v>
      </c>
      <c r="Q6" s="88" t="s">
        <v>65</v>
      </c>
      <c r="R6" s="78" t="s">
        <v>67</v>
      </c>
      <c r="S6" s="85" t="s">
        <v>67</v>
      </c>
      <c r="T6" s="85" t="s">
        <v>68</v>
      </c>
      <c r="U6" s="85" t="s">
        <v>85</v>
      </c>
      <c r="V6" s="88" t="s">
        <v>86</v>
      </c>
      <c r="W6" s="90"/>
      <c r="X6" s="85" t="s">
        <v>70</v>
      </c>
      <c r="Y6" s="88" t="s">
        <v>65</v>
      </c>
      <c r="Z6" s="89" t="s">
        <v>524</v>
      </c>
      <c r="AA6" s="97" t="s">
        <v>65</v>
      </c>
      <c r="AB6" s="157" t="s">
        <v>525</v>
      </c>
      <c r="AC6" s="158"/>
    </row>
    <row r="7" spans="1:29" s="75" customFormat="1" ht="11.25" customHeight="1">
      <c r="A7" s="79" t="s">
        <v>84</v>
      </c>
      <c r="B7" s="80" t="s">
        <v>526</v>
      </c>
      <c r="C7" s="81" t="s">
        <v>76</v>
      </c>
      <c r="D7" s="91">
        <v>1</v>
      </c>
      <c r="E7" s="83" t="s">
        <v>87</v>
      </c>
      <c r="F7" s="78"/>
      <c r="G7" s="84" t="s">
        <v>65</v>
      </c>
      <c r="H7" s="85" t="s">
        <v>77</v>
      </c>
      <c r="I7" s="86"/>
      <c r="J7" s="78" t="s">
        <v>65</v>
      </c>
      <c r="K7" s="87" t="s">
        <v>65</v>
      </c>
      <c r="L7" s="85" t="s">
        <v>65</v>
      </c>
      <c r="M7" s="85" t="s">
        <v>65</v>
      </c>
      <c r="N7" s="85" t="s">
        <v>65</v>
      </c>
      <c r="O7" s="88" t="s">
        <v>88</v>
      </c>
      <c r="P7" s="78" t="s">
        <v>66</v>
      </c>
      <c r="Q7" s="88" t="s">
        <v>65</v>
      </c>
      <c r="R7" s="78" t="s">
        <v>65</v>
      </c>
      <c r="S7" s="85" t="s">
        <v>67</v>
      </c>
      <c r="T7" s="85" t="s">
        <v>68</v>
      </c>
      <c r="U7" s="85" t="s">
        <v>85</v>
      </c>
      <c r="V7" s="88" t="s">
        <v>86</v>
      </c>
      <c r="W7" s="78" t="s">
        <v>65</v>
      </c>
      <c r="X7" s="85" t="s">
        <v>65</v>
      </c>
      <c r="Y7" s="88" t="s">
        <v>65</v>
      </c>
      <c r="Z7" s="89" t="s">
        <v>527</v>
      </c>
      <c r="AA7" s="97" t="s">
        <v>528</v>
      </c>
      <c r="AB7" s="94"/>
      <c r="AC7" s="158" t="s">
        <v>529</v>
      </c>
    </row>
    <row r="8" spans="1:29" s="75" customFormat="1" ht="11.25" customHeight="1">
      <c r="A8" s="79" t="s">
        <v>84</v>
      </c>
      <c r="B8" s="80" t="s">
        <v>530</v>
      </c>
      <c r="C8" s="81" t="s">
        <v>76</v>
      </c>
      <c r="D8" s="82">
        <f>3000/0.1</f>
        <v>30000</v>
      </c>
      <c r="E8" s="83" t="s">
        <v>64</v>
      </c>
      <c r="F8" s="78" t="s">
        <v>65</v>
      </c>
      <c r="G8" s="84" t="s">
        <v>65</v>
      </c>
      <c r="H8" s="85" t="s">
        <v>77</v>
      </c>
      <c r="I8" s="86"/>
      <c r="J8" s="78" t="s">
        <v>65</v>
      </c>
      <c r="K8" s="87" t="s">
        <v>65</v>
      </c>
      <c r="L8" s="85" t="s">
        <v>65</v>
      </c>
      <c r="M8" s="85" t="s">
        <v>65</v>
      </c>
      <c r="N8" s="85" t="s">
        <v>65</v>
      </c>
      <c r="O8" s="88" t="s">
        <v>88</v>
      </c>
      <c r="P8" s="90"/>
      <c r="Q8" s="88" t="s">
        <v>65</v>
      </c>
      <c r="R8" s="78" t="s">
        <v>65</v>
      </c>
      <c r="S8" s="85" t="s">
        <v>67</v>
      </c>
      <c r="T8" s="85" t="s">
        <v>68</v>
      </c>
      <c r="U8" s="85" t="s">
        <v>85</v>
      </c>
      <c r="V8" s="88" t="s">
        <v>86</v>
      </c>
      <c r="W8" s="78" t="s">
        <v>65</v>
      </c>
      <c r="X8" s="85" t="s">
        <v>65</v>
      </c>
      <c r="Y8" s="88" t="s">
        <v>65</v>
      </c>
      <c r="Z8" s="89" t="s">
        <v>528</v>
      </c>
      <c r="AA8" s="97" t="s">
        <v>527</v>
      </c>
      <c r="AB8" s="157"/>
      <c r="AC8" s="158" t="s">
        <v>531</v>
      </c>
    </row>
    <row r="9" spans="1:29" s="75" customFormat="1" ht="11.25" customHeight="1">
      <c r="A9" s="79" t="s">
        <v>84</v>
      </c>
      <c r="B9" s="80" t="s">
        <v>532</v>
      </c>
      <c r="C9" s="81" t="s">
        <v>89</v>
      </c>
      <c r="D9" s="91">
        <v>1</v>
      </c>
      <c r="E9" s="83" t="s">
        <v>87</v>
      </c>
      <c r="F9" s="78" t="s">
        <v>65</v>
      </c>
      <c r="G9" s="84" t="s">
        <v>65</v>
      </c>
      <c r="H9" s="85" t="s">
        <v>65</v>
      </c>
      <c r="I9" s="86" t="s">
        <v>65</v>
      </c>
      <c r="J9" s="78" t="s">
        <v>88</v>
      </c>
      <c r="K9" s="87" t="s">
        <v>65</v>
      </c>
      <c r="L9" s="85" t="s">
        <v>65</v>
      </c>
      <c r="M9" s="85" t="s">
        <v>65</v>
      </c>
      <c r="N9" s="85" t="s">
        <v>65</v>
      </c>
      <c r="O9" s="88" t="s">
        <v>65</v>
      </c>
      <c r="P9" s="78" t="s">
        <v>65</v>
      </c>
      <c r="Q9" s="88" t="s">
        <v>65</v>
      </c>
      <c r="R9" s="78"/>
      <c r="S9" s="85" t="s">
        <v>67</v>
      </c>
      <c r="T9" s="85" t="s">
        <v>68</v>
      </c>
      <c r="U9" s="85" t="s">
        <v>85</v>
      </c>
      <c r="V9" s="88" t="s">
        <v>90</v>
      </c>
      <c r="W9" s="78" t="s">
        <v>65</v>
      </c>
      <c r="X9" s="85" t="s">
        <v>65</v>
      </c>
      <c r="Y9" s="88" t="s">
        <v>65</v>
      </c>
      <c r="Z9" s="89" t="s">
        <v>533</v>
      </c>
      <c r="AA9" s="97" t="s">
        <v>65</v>
      </c>
      <c r="AB9" s="94" t="s">
        <v>550</v>
      </c>
      <c r="AC9" s="158" t="s">
        <v>534</v>
      </c>
    </row>
    <row r="10" spans="1:29" s="75" customFormat="1" ht="11.25" customHeight="1">
      <c r="A10" s="79" t="s">
        <v>84</v>
      </c>
      <c r="B10" s="80" t="s">
        <v>535</v>
      </c>
      <c r="C10" s="81" t="s">
        <v>63</v>
      </c>
      <c r="D10" s="91">
        <v>1</v>
      </c>
      <c r="E10" s="83" t="s">
        <v>87</v>
      </c>
      <c r="F10" s="78">
        <v>65</v>
      </c>
      <c r="G10" s="92"/>
      <c r="H10" s="85" t="s">
        <v>65</v>
      </c>
      <c r="I10" s="86"/>
      <c r="J10" s="78" t="s">
        <v>65</v>
      </c>
      <c r="K10" s="87" t="s">
        <v>65</v>
      </c>
      <c r="L10" s="85" t="s">
        <v>65</v>
      </c>
      <c r="M10" s="85" t="s">
        <v>65</v>
      </c>
      <c r="N10" s="85" t="s">
        <v>65</v>
      </c>
      <c r="O10" s="88" t="s">
        <v>65</v>
      </c>
      <c r="P10" s="78" t="s">
        <v>65</v>
      </c>
      <c r="Q10" s="88" t="s">
        <v>65</v>
      </c>
      <c r="R10" s="78" t="s">
        <v>46</v>
      </c>
      <c r="S10" s="85" t="s">
        <v>46</v>
      </c>
      <c r="T10" s="85" t="s">
        <v>68</v>
      </c>
      <c r="U10" s="85" t="s">
        <v>85</v>
      </c>
      <c r="V10" s="88" t="s">
        <v>90</v>
      </c>
      <c r="W10" s="78" t="s">
        <v>65</v>
      </c>
      <c r="X10" s="85" t="s">
        <v>65</v>
      </c>
      <c r="Y10" s="88" t="s">
        <v>65</v>
      </c>
      <c r="Z10" s="89" t="s">
        <v>536</v>
      </c>
      <c r="AA10" s="97" t="s">
        <v>537</v>
      </c>
      <c r="AB10" s="94" t="s">
        <v>550</v>
      </c>
      <c r="AC10" s="158"/>
    </row>
    <row r="11" spans="1:29" s="75" customFormat="1" ht="11.25" customHeight="1">
      <c r="A11" s="79" t="s">
        <v>84</v>
      </c>
      <c r="B11" s="80" t="s">
        <v>1081</v>
      </c>
      <c r="C11" s="81" t="s">
        <v>63</v>
      </c>
      <c r="D11" s="91">
        <v>1</v>
      </c>
      <c r="E11" s="83" t="s">
        <v>64</v>
      </c>
      <c r="F11" s="78">
        <v>65</v>
      </c>
      <c r="G11" s="84">
        <v>12000</v>
      </c>
      <c r="H11" s="85"/>
      <c r="I11" s="86"/>
      <c r="J11" s="78" t="s">
        <v>65</v>
      </c>
      <c r="K11" s="87" t="s">
        <v>65</v>
      </c>
      <c r="L11" s="85" t="s">
        <v>65</v>
      </c>
      <c r="M11" s="85" t="s">
        <v>65</v>
      </c>
      <c r="N11" s="85" t="s">
        <v>65</v>
      </c>
      <c r="O11" s="88" t="s">
        <v>65</v>
      </c>
      <c r="P11" s="78" t="s">
        <v>65</v>
      </c>
      <c r="Q11" s="88" t="s">
        <v>65</v>
      </c>
      <c r="R11" s="78" t="s">
        <v>67</v>
      </c>
      <c r="S11" s="85" t="s">
        <v>67</v>
      </c>
      <c r="T11" s="85" t="s">
        <v>68</v>
      </c>
      <c r="U11" s="85" t="s">
        <v>85</v>
      </c>
      <c r="V11" s="88" t="s">
        <v>90</v>
      </c>
      <c r="W11" s="78" t="s">
        <v>65</v>
      </c>
      <c r="X11" s="85" t="s">
        <v>65</v>
      </c>
      <c r="Y11" s="88" t="s">
        <v>65</v>
      </c>
      <c r="Z11" s="89" t="s">
        <v>538</v>
      </c>
      <c r="AA11" s="97" t="s">
        <v>539</v>
      </c>
      <c r="AB11" s="94" t="s">
        <v>632</v>
      </c>
      <c r="AC11" s="159"/>
    </row>
    <row r="12" spans="1:29" s="76" customFormat="1" ht="11.25" customHeight="1">
      <c r="A12" s="79" t="s">
        <v>84</v>
      </c>
      <c r="B12" s="80" t="s">
        <v>540</v>
      </c>
      <c r="C12" s="81" t="s">
        <v>63</v>
      </c>
      <c r="D12" s="82">
        <f>2000/0.1</f>
        <v>20000</v>
      </c>
      <c r="E12" s="83" t="s">
        <v>64</v>
      </c>
      <c r="F12" s="78">
        <v>65</v>
      </c>
      <c r="G12" s="84" t="s">
        <v>65</v>
      </c>
      <c r="H12" s="85" t="s">
        <v>65</v>
      </c>
      <c r="I12" s="86"/>
      <c r="J12" s="78" t="s">
        <v>65</v>
      </c>
      <c r="K12" s="87" t="s">
        <v>65</v>
      </c>
      <c r="L12" s="85" t="s">
        <v>65</v>
      </c>
      <c r="M12" s="85" t="s">
        <v>65</v>
      </c>
      <c r="N12" s="85" t="s">
        <v>65</v>
      </c>
      <c r="O12" s="88" t="s">
        <v>65</v>
      </c>
      <c r="P12" s="78" t="s">
        <v>65</v>
      </c>
      <c r="Q12" s="88" t="s">
        <v>65</v>
      </c>
      <c r="R12" s="78" t="s">
        <v>92</v>
      </c>
      <c r="S12" s="85" t="s">
        <v>67</v>
      </c>
      <c r="T12" s="85" t="s">
        <v>68</v>
      </c>
      <c r="U12" s="85" t="s">
        <v>85</v>
      </c>
      <c r="V12" s="88" t="s">
        <v>90</v>
      </c>
      <c r="W12" s="78"/>
      <c r="X12" s="85" t="s">
        <v>70</v>
      </c>
      <c r="Y12" s="88" t="s">
        <v>65</v>
      </c>
      <c r="Z12" s="89" t="s">
        <v>541</v>
      </c>
      <c r="AA12" s="97" t="s">
        <v>542</v>
      </c>
      <c r="AB12" s="94" t="s">
        <v>543</v>
      </c>
      <c r="AC12" s="158"/>
    </row>
    <row r="13" spans="1:29" s="75" customFormat="1" ht="11.25" customHeight="1">
      <c r="A13" s="79" t="s">
        <v>84</v>
      </c>
      <c r="B13" s="80" t="s">
        <v>544</v>
      </c>
      <c r="C13" s="81" t="s">
        <v>89</v>
      </c>
      <c r="D13" s="91">
        <v>1</v>
      </c>
      <c r="E13" s="83" t="s">
        <v>87</v>
      </c>
      <c r="F13" s="78" t="s">
        <v>65</v>
      </c>
      <c r="G13" s="84" t="s">
        <v>65</v>
      </c>
      <c r="H13" s="85" t="s">
        <v>65</v>
      </c>
      <c r="I13" s="86" t="s">
        <v>65</v>
      </c>
      <c r="J13" s="78" t="s">
        <v>65</v>
      </c>
      <c r="K13" s="87" t="s">
        <v>65</v>
      </c>
      <c r="L13" s="85" t="s">
        <v>88</v>
      </c>
      <c r="M13" s="85" t="s">
        <v>65</v>
      </c>
      <c r="N13" s="85" t="s">
        <v>65</v>
      </c>
      <c r="O13" s="88" t="s">
        <v>65</v>
      </c>
      <c r="P13" s="78" t="s">
        <v>65</v>
      </c>
      <c r="Q13" s="88" t="s">
        <v>65</v>
      </c>
      <c r="R13" s="78" t="s">
        <v>46</v>
      </c>
      <c r="S13" s="85" t="s">
        <v>46</v>
      </c>
      <c r="T13" s="85" t="s">
        <v>68</v>
      </c>
      <c r="U13" s="85" t="s">
        <v>85</v>
      </c>
      <c r="V13" s="88" t="s">
        <v>90</v>
      </c>
      <c r="W13" s="78" t="s">
        <v>65</v>
      </c>
      <c r="X13" s="85" t="s">
        <v>65</v>
      </c>
      <c r="Y13" s="88" t="s">
        <v>65</v>
      </c>
      <c r="Z13" s="89" t="s">
        <v>545</v>
      </c>
      <c r="AA13" s="97" t="s">
        <v>546</v>
      </c>
      <c r="AB13" s="94" t="s">
        <v>522</v>
      </c>
      <c r="AC13" s="158"/>
    </row>
    <row r="14" spans="1:29" s="75" customFormat="1" ht="11.25" customHeight="1">
      <c r="A14" s="79" t="s">
        <v>84</v>
      </c>
      <c r="B14" s="80" t="s">
        <v>547</v>
      </c>
      <c r="C14" s="81" t="s">
        <v>89</v>
      </c>
      <c r="D14" s="93">
        <f>5000/0.1</f>
        <v>50000</v>
      </c>
      <c r="E14" s="83" t="s">
        <v>64</v>
      </c>
      <c r="F14" s="85" t="s">
        <v>65</v>
      </c>
      <c r="G14" s="84"/>
      <c r="H14" s="85" t="s">
        <v>65</v>
      </c>
      <c r="I14" s="86"/>
      <c r="J14" s="85" t="s">
        <v>65</v>
      </c>
      <c r="K14" s="87" t="s">
        <v>65</v>
      </c>
      <c r="L14" s="85" t="s">
        <v>88</v>
      </c>
      <c r="M14" s="85" t="s">
        <v>65</v>
      </c>
      <c r="N14" s="85" t="s">
        <v>65</v>
      </c>
      <c r="O14" s="88" t="s">
        <v>65</v>
      </c>
      <c r="P14" s="85" t="s">
        <v>65</v>
      </c>
      <c r="Q14" s="88" t="s">
        <v>65</v>
      </c>
      <c r="R14" s="85" t="s">
        <v>548</v>
      </c>
      <c r="S14" s="85" t="s">
        <v>67</v>
      </c>
      <c r="T14" s="85" t="s">
        <v>68</v>
      </c>
      <c r="U14" s="85" t="s">
        <v>85</v>
      </c>
      <c r="V14" s="88" t="s">
        <v>90</v>
      </c>
      <c r="W14" s="85" t="s">
        <v>65</v>
      </c>
      <c r="X14" s="85" t="s">
        <v>65</v>
      </c>
      <c r="Y14" s="88" t="s">
        <v>65</v>
      </c>
      <c r="Z14" s="81" t="s">
        <v>549</v>
      </c>
      <c r="AA14" s="98" t="s">
        <v>546</v>
      </c>
      <c r="AB14" s="94" t="s">
        <v>550</v>
      </c>
      <c r="AC14" s="159"/>
    </row>
    <row r="15" spans="1:29" s="75" customFormat="1" ht="11.25" customHeight="1">
      <c r="A15" s="79" t="s">
        <v>93</v>
      </c>
      <c r="B15" s="80" t="s">
        <v>94</v>
      </c>
      <c r="C15" s="81" t="s">
        <v>80</v>
      </c>
      <c r="D15" s="82">
        <v>350</v>
      </c>
      <c r="E15" s="83" t="s">
        <v>95</v>
      </c>
      <c r="F15" s="78" t="s">
        <v>65</v>
      </c>
      <c r="G15" s="84" t="s">
        <v>65</v>
      </c>
      <c r="H15" s="85" t="s">
        <v>65</v>
      </c>
      <c r="I15" s="86"/>
      <c r="J15" s="78" t="s">
        <v>65</v>
      </c>
      <c r="K15" s="87" t="s">
        <v>65</v>
      </c>
      <c r="L15" s="85" t="s">
        <v>65</v>
      </c>
      <c r="M15" s="85" t="s">
        <v>65</v>
      </c>
      <c r="N15" s="85" t="s">
        <v>65</v>
      </c>
      <c r="O15" s="88" t="s">
        <v>65</v>
      </c>
      <c r="P15" s="78" t="s">
        <v>65</v>
      </c>
      <c r="Q15" s="88" t="s">
        <v>65</v>
      </c>
      <c r="R15" s="78" t="s">
        <v>65</v>
      </c>
      <c r="S15" s="85" t="s">
        <v>46</v>
      </c>
      <c r="T15" s="85" t="s">
        <v>96</v>
      </c>
      <c r="U15" s="85" t="s">
        <v>502</v>
      </c>
      <c r="V15" s="88" t="s">
        <v>86</v>
      </c>
      <c r="W15" s="78" t="s">
        <v>65</v>
      </c>
      <c r="X15" s="85" t="s">
        <v>65</v>
      </c>
      <c r="Y15" s="88" t="s">
        <v>65</v>
      </c>
      <c r="Z15" s="89" t="s">
        <v>97</v>
      </c>
      <c r="AA15" s="97" t="s">
        <v>98</v>
      </c>
      <c r="AB15" s="157"/>
      <c r="AC15" s="158"/>
    </row>
    <row r="16" spans="1:29" s="75" customFormat="1" ht="11.25" customHeight="1">
      <c r="A16" s="79" t="s">
        <v>93</v>
      </c>
      <c r="B16" s="80" t="s">
        <v>99</v>
      </c>
      <c r="C16" s="81" t="s">
        <v>76</v>
      </c>
      <c r="D16" s="91">
        <v>1</v>
      </c>
      <c r="E16" s="83" t="s">
        <v>87</v>
      </c>
      <c r="F16" s="78" t="s">
        <v>65</v>
      </c>
      <c r="G16" s="84" t="s">
        <v>65</v>
      </c>
      <c r="H16" s="85" t="s">
        <v>77</v>
      </c>
      <c r="I16" s="86"/>
      <c r="J16" s="78" t="s">
        <v>88</v>
      </c>
      <c r="K16" s="87" t="s">
        <v>65</v>
      </c>
      <c r="L16" s="85" t="s">
        <v>88</v>
      </c>
      <c r="M16" s="85" t="s">
        <v>88</v>
      </c>
      <c r="N16" s="85" t="s">
        <v>88</v>
      </c>
      <c r="O16" s="88" t="s">
        <v>65</v>
      </c>
      <c r="P16" s="78" t="s">
        <v>66</v>
      </c>
      <c r="Q16" s="88" t="s">
        <v>65</v>
      </c>
      <c r="R16" s="78" t="s">
        <v>65</v>
      </c>
      <c r="S16" s="85" t="s">
        <v>67</v>
      </c>
      <c r="T16" s="85" t="s">
        <v>68</v>
      </c>
      <c r="U16" s="85" t="s">
        <v>85</v>
      </c>
      <c r="V16" s="88" t="s">
        <v>90</v>
      </c>
      <c r="W16" s="78" t="s">
        <v>65</v>
      </c>
      <c r="X16" s="85" t="s">
        <v>65</v>
      </c>
      <c r="Y16" s="88" t="s">
        <v>65</v>
      </c>
      <c r="Z16" s="89" t="s">
        <v>98</v>
      </c>
      <c r="AA16" s="97" t="s">
        <v>97</v>
      </c>
      <c r="AB16" s="157"/>
      <c r="AC16" s="158"/>
    </row>
    <row r="17" spans="1:29" s="75" customFormat="1" ht="11.25" customHeight="1">
      <c r="A17" s="79" t="s">
        <v>100</v>
      </c>
      <c r="B17" s="80" t="s">
        <v>101</v>
      </c>
      <c r="C17" s="81" t="s">
        <v>89</v>
      </c>
      <c r="D17" s="82">
        <f>3894/0.1</f>
        <v>38940</v>
      </c>
      <c r="E17" s="83" t="s">
        <v>64</v>
      </c>
      <c r="F17" s="78" t="s">
        <v>65</v>
      </c>
      <c r="G17" s="84">
        <v>32447</v>
      </c>
      <c r="H17" s="85" t="s">
        <v>65</v>
      </c>
      <c r="I17" s="86" t="s">
        <v>88</v>
      </c>
      <c r="J17" s="78" t="s">
        <v>88</v>
      </c>
      <c r="K17" s="87" t="s">
        <v>65</v>
      </c>
      <c r="L17" s="85" t="s">
        <v>65</v>
      </c>
      <c r="M17" s="85" t="s">
        <v>65</v>
      </c>
      <c r="N17" s="85" t="s">
        <v>65</v>
      </c>
      <c r="O17" s="88" t="s">
        <v>65</v>
      </c>
      <c r="P17" s="78" t="s">
        <v>65</v>
      </c>
      <c r="Q17" s="88" t="s">
        <v>65</v>
      </c>
      <c r="R17" s="78" t="s">
        <v>65</v>
      </c>
      <c r="S17" s="85" t="s">
        <v>67</v>
      </c>
      <c r="T17" s="85" t="s">
        <v>68</v>
      </c>
      <c r="U17" s="85" t="s">
        <v>102</v>
      </c>
      <c r="V17" s="88" t="s">
        <v>86</v>
      </c>
      <c r="W17" s="78" t="s">
        <v>65</v>
      </c>
      <c r="X17" s="85" t="s">
        <v>65</v>
      </c>
      <c r="Y17" s="88" t="s">
        <v>65</v>
      </c>
      <c r="Z17" s="89" t="s">
        <v>103</v>
      </c>
      <c r="AA17" s="97" t="s">
        <v>104</v>
      </c>
      <c r="AB17" s="157"/>
      <c r="AC17" s="158" t="s">
        <v>1096</v>
      </c>
    </row>
    <row r="18" spans="1:29" s="75" customFormat="1" ht="11.25" customHeight="1">
      <c r="A18" s="79" t="s">
        <v>100</v>
      </c>
      <c r="B18" s="80" t="s">
        <v>105</v>
      </c>
      <c r="C18" s="81" t="s">
        <v>106</v>
      </c>
      <c r="D18" s="82">
        <f>3894/0.1</f>
        <v>38940</v>
      </c>
      <c r="E18" s="83" t="s">
        <v>64</v>
      </c>
      <c r="F18" s="78" t="s">
        <v>65</v>
      </c>
      <c r="G18" s="84">
        <v>32447</v>
      </c>
      <c r="H18" s="85" t="s">
        <v>65</v>
      </c>
      <c r="I18" s="86" t="s">
        <v>88</v>
      </c>
      <c r="J18" s="78" t="s">
        <v>65</v>
      </c>
      <c r="K18" s="87" t="s">
        <v>65</v>
      </c>
      <c r="L18" s="85" t="s">
        <v>65</v>
      </c>
      <c r="M18" s="85" t="s">
        <v>65</v>
      </c>
      <c r="N18" s="85" t="s">
        <v>65</v>
      </c>
      <c r="O18" s="88" t="s">
        <v>65</v>
      </c>
      <c r="P18" s="78"/>
      <c r="Q18" s="88" t="s">
        <v>65</v>
      </c>
      <c r="R18" s="78" t="s">
        <v>65</v>
      </c>
      <c r="S18" s="85" t="s">
        <v>67</v>
      </c>
      <c r="T18" s="85" t="s">
        <v>68</v>
      </c>
      <c r="U18" s="85" t="s">
        <v>102</v>
      </c>
      <c r="V18" s="88" t="s">
        <v>86</v>
      </c>
      <c r="W18" s="78" t="s">
        <v>65</v>
      </c>
      <c r="X18" s="85" t="s">
        <v>65</v>
      </c>
      <c r="Y18" s="88" t="s">
        <v>65</v>
      </c>
      <c r="Z18" s="89" t="s">
        <v>104</v>
      </c>
      <c r="AA18" s="97" t="s">
        <v>103</v>
      </c>
      <c r="AB18" s="157"/>
      <c r="AC18" s="158" t="s">
        <v>1097</v>
      </c>
    </row>
    <row r="19" spans="1:29" s="75" customFormat="1" ht="11.25" customHeight="1">
      <c r="A19" s="79" t="s">
        <v>100</v>
      </c>
      <c r="B19" s="80" t="s">
        <v>107</v>
      </c>
      <c r="C19" s="81" t="s">
        <v>63</v>
      </c>
      <c r="D19" s="82"/>
      <c r="E19" s="83" t="s">
        <v>106</v>
      </c>
      <c r="F19" s="78">
        <v>65</v>
      </c>
      <c r="G19" s="84">
        <v>45000</v>
      </c>
      <c r="H19" s="85"/>
      <c r="I19" s="86" t="s">
        <v>88</v>
      </c>
      <c r="J19" s="78"/>
      <c r="K19" s="87"/>
      <c r="L19" s="85"/>
      <c r="M19" s="85"/>
      <c r="N19" s="85"/>
      <c r="O19" s="88"/>
      <c r="P19" s="78"/>
      <c r="Q19" s="88"/>
      <c r="R19" s="78" t="s">
        <v>108</v>
      </c>
      <c r="S19" s="85" t="s">
        <v>67</v>
      </c>
      <c r="T19" s="85" t="s">
        <v>96</v>
      </c>
      <c r="U19" s="85" t="s">
        <v>109</v>
      </c>
      <c r="V19" s="88" t="s">
        <v>110</v>
      </c>
      <c r="W19" s="78"/>
      <c r="X19" s="85"/>
      <c r="Y19" s="88"/>
      <c r="Z19" s="89" t="s">
        <v>111</v>
      </c>
      <c r="AA19" s="97"/>
      <c r="AB19" s="157" t="s">
        <v>628</v>
      </c>
      <c r="AC19" s="158" t="s">
        <v>112</v>
      </c>
    </row>
    <row r="20" spans="1:29" s="76" customFormat="1" ht="11.25" customHeight="1">
      <c r="A20" s="79" t="s">
        <v>100</v>
      </c>
      <c r="B20" s="80" t="s">
        <v>114</v>
      </c>
      <c r="C20" s="81" t="s">
        <v>80</v>
      </c>
      <c r="D20" s="95">
        <v>0.47189999999999999</v>
      </c>
      <c r="E20" s="83" t="s">
        <v>115</v>
      </c>
      <c r="F20" s="78" t="s">
        <v>65</v>
      </c>
      <c r="G20" s="84" t="s">
        <v>65</v>
      </c>
      <c r="H20" s="85" t="s">
        <v>65</v>
      </c>
      <c r="I20" s="86"/>
      <c r="J20" s="78" t="s">
        <v>65</v>
      </c>
      <c r="K20" s="87" t="s">
        <v>65</v>
      </c>
      <c r="L20" s="85" t="s">
        <v>65</v>
      </c>
      <c r="M20" s="85" t="s">
        <v>65</v>
      </c>
      <c r="N20" s="85" t="s">
        <v>65</v>
      </c>
      <c r="O20" s="88" t="s">
        <v>65</v>
      </c>
      <c r="P20" s="78" t="s">
        <v>65</v>
      </c>
      <c r="Q20" s="88" t="s">
        <v>65</v>
      </c>
      <c r="R20" s="78" t="s">
        <v>108</v>
      </c>
      <c r="S20" s="85" t="s">
        <v>116</v>
      </c>
      <c r="T20" s="85" t="s">
        <v>96</v>
      </c>
      <c r="U20" s="85" t="s">
        <v>117</v>
      </c>
      <c r="V20" s="88" t="s">
        <v>117</v>
      </c>
      <c r="W20" s="78" t="s">
        <v>65</v>
      </c>
      <c r="X20" s="85" t="s">
        <v>65</v>
      </c>
      <c r="Y20" s="88" t="s">
        <v>65</v>
      </c>
      <c r="Z20" s="89" t="s">
        <v>118</v>
      </c>
      <c r="AA20" s="97"/>
      <c r="AB20" s="157" t="s">
        <v>503</v>
      </c>
      <c r="AC20" s="158"/>
    </row>
    <row r="21" spans="1:29" s="76" customFormat="1" ht="11.25" customHeight="1">
      <c r="A21" s="79" t="s">
        <v>119</v>
      </c>
      <c r="B21" s="80" t="s">
        <v>120</v>
      </c>
      <c r="C21" s="81" t="s">
        <v>80</v>
      </c>
      <c r="D21" s="82">
        <v>7000</v>
      </c>
      <c r="E21" s="83" t="s">
        <v>64</v>
      </c>
      <c r="F21" s="78" t="s">
        <v>65</v>
      </c>
      <c r="G21" s="84" t="s">
        <v>65</v>
      </c>
      <c r="H21" s="85" t="s">
        <v>65</v>
      </c>
      <c r="I21" s="86"/>
      <c r="J21" s="78" t="s">
        <v>65</v>
      </c>
      <c r="K21" s="87" t="s">
        <v>65</v>
      </c>
      <c r="L21" s="85" t="s">
        <v>65</v>
      </c>
      <c r="M21" s="85" t="s">
        <v>65</v>
      </c>
      <c r="N21" s="85" t="s">
        <v>65</v>
      </c>
      <c r="O21" s="88" t="s">
        <v>65</v>
      </c>
      <c r="P21" s="78" t="s">
        <v>65</v>
      </c>
      <c r="Q21" s="88" t="s">
        <v>65</v>
      </c>
      <c r="R21" s="78" t="s">
        <v>65</v>
      </c>
      <c r="S21" s="85" t="s">
        <v>46</v>
      </c>
      <c r="T21" s="85" t="s">
        <v>68</v>
      </c>
      <c r="U21" s="85" t="s">
        <v>121</v>
      </c>
      <c r="V21" s="88" t="s">
        <v>86</v>
      </c>
      <c r="W21" s="78" t="s">
        <v>65</v>
      </c>
      <c r="X21" s="85" t="s">
        <v>65</v>
      </c>
      <c r="Y21" s="88" t="s">
        <v>65</v>
      </c>
      <c r="Z21" s="89" t="s">
        <v>122</v>
      </c>
      <c r="AA21" s="97" t="s">
        <v>65</v>
      </c>
      <c r="AB21" s="157"/>
      <c r="AC21" s="158" t="s">
        <v>123</v>
      </c>
    </row>
    <row r="22" spans="1:29" s="75" customFormat="1" ht="11.25" customHeight="1">
      <c r="A22" s="79" t="s">
        <v>119</v>
      </c>
      <c r="B22" s="80" t="s">
        <v>124</v>
      </c>
      <c r="C22" s="81" t="s">
        <v>76</v>
      </c>
      <c r="D22" s="82">
        <v>134706</v>
      </c>
      <c r="E22" s="83" t="s">
        <v>64</v>
      </c>
      <c r="F22" s="78" t="s">
        <v>65</v>
      </c>
      <c r="G22" s="84" t="s">
        <v>65</v>
      </c>
      <c r="H22" s="85" t="s">
        <v>77</v>
      </c>
      <c r="I22" s="86"/>
      <c r="J22" s="78" t="s">
        <v>88</v>
      </c>
      <c r="K22" s="87" t="s">
        <v>65</v>
      </c>
      <c r="L22" s="85" t="s">
        <v>88</v>
      </c>
      <c r="M22" s="85" t="s">
        <v>88</v>
      </c>
      <c r="N22" s="85" t="s">
        <v>65</v>
      </c>
      <c r="O22" s="88" t="s">
        <v>65</v>
      </c>
      <c r="P22" s="78" t="s">
        <v>66</v>
      </c>
      <c r="Q22" s="88" t="s">
        <v>65</v>
      </c>
      <c r="R22" s="78" t="s">
        <v>65</v>
      </c>
      <c r="S22" s="85" t="s">
        <v>116</v>
      </c>
      <c r="T22" s="85" t="s">
        <v>68</v>
      </c>
      <c r="U22" s="85" t="s">
        <v>125</v>
      </c>
      <c r="V22" s="88" t="s">
        <v>86</v>
      </c>
      <c r="W22" s="78" t="s">
        <v>65</v>
      </c>
      <c r="X22" s="85" t="s">
        <v>65</v>
      </c>
      <c r="Y22" s="88" t="s">
        <v>65</v>
      </c>
      <c r="Z22" s="89" t="s">
        <v>126</v>
      </c>
      <c r="AA22" s="97" t="s">
        <v>127</v>
      </c>
      <c r="AB22" s="157"/>
      <c r="AC22" s="158"/>
    </row>
    <row r="23" spans="1:29" s="75" customFormat="1" ht="11.25" customHeight="1">
      <c r="A23" s="79" t="s">
        <v>119</v>
      </c>
      <c r="B23" s="80" t="s">
        <v>128</v>
      </c>
      <c r="C23" s="81" t="s">
        <v>76</v>
      </c>
      <c r="D23" s="82">
        <v>202060</v>
      </c>
      <c r="E23" s="83" t="s">
        <v>64</v>
      </c>
      <c r="F23" s="78" t="s">
        <v>65</v>
      </c>
      <c r="G23" s="84">
        <v>60490</v>
      </c>
      <c r="H23" s="85" t="s">
        <v>77</v>
      </c>
      <c r="I23" s="86"/>
      <c r="J23" s="78" t="s">
        <v>88</v>
      </c>
      <c r="K23" s="87" t="s">
        <v>65</v>
      </c>
      <c r="L23" s="85" t="s">
        <v>88</v>
      </c>
      <c r="M23" s="85" t="s">
        <v>88</v>
      </c>
      <c r="N23" s="85" t="s">
        <v>65</v>
      </c>
      <c r="O23" s="88" t="s">
        <v>65</v>
      </c>
      <c r="P23" s="78" t="s">
        <v>66</v>
      </c>
      <c r="Q23" s="88" t="s">
        <v>65</v>
      </c>
      <c r="R23" s="78" t="s">
        <v>65</v>
      </c>
      <c r="S23" s="85" t="s">
        <v>116</v>
      </c>
      <c r="T23" s="85" t="s">
        <v>68</v>
      </c>
      <c r="U23" s="85" t="s">
        <v>125</v>
      </c>
      <c r="V23" s="85" t="s">
        <v>90</v>
      </c>
      <c r="W23" s="78" t="s">
        <v>65</v>
      </c>
      <c r="X23" s="85" t="s">
        <v>65</v>
      </c>
      <c r="Y23" s="88" t="s">
        <v>65</v>
      </c>
      <c r="Z23" s="89" t="s">
        <v>129</v>
      </c>
      <c r="AA23" s="97" t="s">
        <v>130</v>
      </c>
      <c r="AB23" s="157"/>
      <c r="AC23" s="158"/>
    </row>
    <row r="24" spans="1:29" s="75" customFormat="1" ht="11.25" customHeight="1">
      <c r="A24" s="79" t="s">
        <v>119</v>
      </c>
      <c r="B24" s="80" t="s">
        <v>131</v>
      </c>
      <c r="C24" s="81" t="s">
        <v>76</v>
      </c>
      <c r="D24" s="82">
        <v>4000</v>
      </c>
      <c r="E24" s="83" t="s">
        <v>64</v>
      </c>
      <c r="F24" s="78" t="s">
        <v>65</v>
      </c>
      <c r="G24" s="84" t="s">
        <v>65</v>
      </c>
      <c r="H24" s="85" t="s">
        <v>113</v>
      </c>
      <c r="I24" s="86" t="s">
        <v>88</v>
      </c>
      <c r="J24" s="78" t="s">
        <v>65</v>
      </c>
      <c r="K24" s="87" t="s">
        <v>65</v>
      </c>
      <c r="L24" s="85" t="s">
        <v>65</v>
      </c>
      <c r="M24" s="85" t="s">
        <v>65</v>
      </c>
      <c r="N24" s="85" t="s">
        <v>65</v>
      </c>
      <c r="O24" s="88" t="s">
        <v>65</v>
      </c>
      <c r="P24" s="78" t="s">
        <v>66</v>
      </c>
      <c r="Q24" s="88" t="s">
        <v>65</v>
      </c>
      <c r="R24" s="78" t="s">
        <v>65</v>
      </c>
      <c r="S24" s="85" t="s">
        <v>46</v>
      </c>
      <c r="T24" s="85" t="s">
        <v>68</v>
      </c>
      <c r="U24" s="85" t="s">
        <v>125</v>
      </c>
      <c r="V24" s="85" t="s">
        <v>132</v>
      </c>
      <c r="W24" s="78" t="s">
        <v>65</v>
      </c>
      <c r="X24" s="85" t="s">
        <v>65</v>
      </c>
      <c r="Y24" s="88" t="s">
        <v>65</v>
      </c>
      <c r="Z24" s="89" t="s">
        <v>133</v>
      </c>
      <c r="AA24" s="97" t="s">
        <v>134</v>
      </c>
      <c r="AB24" s="157"/>
      <c r="AC24" s="158" t="s">
        <v>500</v>
      </c>
    </row>
    <row r="25" spans="1:29" s="75" customFormat="1" ht="11.25" customHeight="1">
      <c r="A25" s="79" t="s">
        <v>135</v>
      </c>
      <c r="B25" s="80" t="s">
        <v>136</v>
      </c>
      <c r="C25" s="81" t="s">
        <v>63</v>
      </c>
      <c r="D25" s="91">
        <v>0.5</v>
      </c>
      <c r="E25" s="83" t="s">
        <v>87</v>
      </c>
      <c r="F25" s="78">
        <v>65</v>
      </c>
      <c r="G25" s="84" t="s">
        <v>65</v>
      </c>
      <c r="H25" s="85" t="s">
        <v>65</v>
      </c>
      <c r="I25" s="86" t="s">
        <v>88</v>
      </c>
      <c r="J25" s="78" t="s">
        <v>65</v>
      </c>
      <c r="K25" s="87" t="s">
        <v>65</v>
      </c>
      <c r="L25" s="85" t="s">
        <v>65</v>
      </c>
      <c r="M25" s="85" t="s">
        <v>65</v>
      </c>
      <c r="N25" s="85" t="s">
        <v>65</v>
      </c>
      <c r="O25" s="88" t="s">
        <v>65</v>
      </c>
      <c r="P25" s="78" t="s">
        <v>66</v>
      </c>
      <c r="Q25" s="88" t="s">
        <v>137</v>
      </c>
      <c r="R25" s="78" t="s">
        <v>65</v>
      </c>
      <c r="S25" s="85" t="s">
        <v>46</v>
      </c>
      <c r="T25" s="85" t="s">
        <v>68</v>
      </c>
      <c r="U25" s="85" t="s">
        <v>138</v>
      </c>
      <c r="V25" s="85" t="s">
        <v>86</v>
      </c>
      <c r="W25" s="78" t="s">
        <v>65</v>
      </c>
      <c r="X25" s="85" t="s">
        <v>65</v>
      </c>
      <c r="Y25" s="88" t="s">
        <v>65</v>
      </c>
      <c r="Z25" s="89" t="s">
        <v>139</v>
      </c>
      <c r="AA25" s="97" t="s">
        <v>65</v>
      </c>
      <c r="AB25" s="157" t="s">
        <v>140</v>
      </c>
      <c r="AC25" s="158" t="s">
        <v>141</v>
      </c>
    </row>
    <row r="26" spans="1:29" s="75" customFormat="1" ht="11.25" customHeight="1">
      <c r="A26" s="79" t="s">
        <v>135</v>
      </c>
      <c r="B26" s="80" t="s">
        <v>148</v>
      </c>
      <c r="C26" s="81" t="s">
        <v>76</v>
      </c>
      <c r="D26" s="91">
        <v>0.5</v>
      </c>
      <c r="E26" s="83" t="s">
        <v>87</v>
      </c>
      <c r="F26" s="78" t="s">
        <v>65</v>
      </c>
      <c r="G26" s="84" t="s">
        <v>65</v>
      </c>
      <c r="H26" s="85" t="s">
        <v>77</v>
      </c>
      <c r="I26" s="86" t="s">
        <v>88</v>
      </c>
      <c r="J26" s="78" t="s">
        <v>88</v>
      </c>
      <c r="K26" s="87" t="s">
        <v>65</v>
      </c>
      <c r="L26" s="85" t="s">
        <v>65</v>
      </c>
      <c r="M26" s="85" t="s">
        <v>65</v>
      </c>
      <c r="N26" s="85" t="s">
        <v>65</v>
      </c>
      <c r="O26" s="88" t="s">
        <v>65</v>
      </c>
      <c r="P26" s="78" t="s">
        <v>66</v>
      </c>
      <c r="Q26" s="88" t="s">
        <v>65</v>
      </c>
      <c r="R26" s="78" t="s">
        <v>65</v>
      </c>
      <c r="S26" s="85" t="s">
        <v>46</v>
      </c>
      <c r="T26" s="85" t="s">
        <v>68</v>
      </c>
      <c r="U26" s="85" t="s">
        <v>149</v>
      </c>
      <c r="V26" s="85" t="s">
        <v>86</v>
      </c>
      <c r="W26" s="78" t="s">
        <v>65</v>
      </c>
      <c r="X26" s="85" t="s">
        <v>65</v>
      </c>
      <c r="Y26" s="88" t="s">
        <v>65</v>
      </c>
      <c r="Z26" s="89" t="s">
        <v>150</v>
      </c>
      <c r="AA26" s="97" t="s">
        <v>65</v>
      </c>
      <c r="AB26" s="157" t="s">
        <v>140</v>
      </c>
      <c r="AC26" s="158" t="s">
        <v>151</v>
      </c>
    </row>
    <row r="27" spans="1:29" s="75" customFormat="1" ht="11.25" customHeight="1">
      <c r="A27" s="79" t="s">
        <v>152</v>
      </c>
      <c r="B27" s="80" t="s">
        <v>153</v>
      </c>
      <c r="C27" s="81" t="s">
        <v>89</v>
      </c>
      <c r="D27" s="82">
        <f>1000/0.7</f>
        <v>1428.5714285714287</v>
      </c>
      <c r="E27" s="83" t="s">
        <v>64</v>
      </c>
      <c r="F27" s="78"/>
      <c r="G27" s="84" t="s">
        <v>65</v>
      </c>
      <c r="H27" s="85"/>
      <c r="I27" s="86"/>
      <c r="J27" s="78" t="s">
        <v>88</v>
      </c>
      <c r="K27" s="87" t="s">
        <v>65</v>
      </c>
      <c r="L27" s="85" t="s">
        <v>65</v>
      </c>
      <c r="M27" s="85" t="s">
        <v>65</v>
      </c>
      <c r="N27" s="85" t="s">
        <v>65</v>
      </c>
      <c r="O27" s="88" t="s">
        <v>65</v>
      </c>
      <c r="P27" s="78" t="s">
        <v>65</v>
      </c>
      <c r="Q27" s="88" t="s">
        <v>65</v>
      </c>
      <c r="R27" s="78" t="s">
        <v>65</v>
      </c>
      <c r="S27" s="85" t="s">
        <v>46</v>
      </c>
      <c r="T27" s="85" t="s">
        <v>68</v>
      </c>
      <c r="U27" s="85" t="s">
        <v>154</v>
      </c>
      <c r="V27" s="85" t="s">
        <v>155</v>
      </c>
      <c r="W27" s="78"/>
      <c r="X27" s="85" t="s">
        <v>70</v>
      </c>
      <c r="Y27" s="96"/>
      <c r="Z27" s="89" t="s">
        <v>156</v>
      </c>
      <c r="AA27" s="97" t="s">
        <v>65</v>
      </c>
      <c r="AB27" s="157" t="s">
        <v>1098</v>
      </c>
      <c r="AC27" s="158"/>
    </row>
    <row r="28" spans="1:29" s="76" customFormat="1" ht="11.25" customHeight="1">
      <c r="A28" s="79" t="s">
        <v>152</v>
      </c>
      <c r="B28" s="80" t="s">
        <v>157</v>
      </c>
      <c r="C28" s="81" t="s">
        <v>76</v>
      </c>
      <c r="D28" s="82">
        <f>(1000+500)/0.7</f>
        <v>2142.8571428571431</v>
      </c>
      <c r="E28" s="83" t="s">
        <v>64</v>
      </c>
      <c r="F28" s="78" t="s">
        <v>65</v>
      </c>
      <c r="G28" s="84" t="s">
        <v>65</v>
      </c>
      <c r="H28" s="85" t="s">
        <v>158</v>
      </c>
      <c r="I28" s="86"/>
      <c r="J28" s="78" t="s">
        <v>65</v>
      </c>
      <c r="K28" s="87" t="s">
        <v>65</v>
      </c>
      <c r="L28" s="85" t="s">
        <v>65</v>
      </c>
      <c r="M28" s="85" t="s">
        <v>65</v>
      </c>
      <c r="N28" s="85" t="s">
        <v>65</v>
      </c>
      <c r="O28" s="88" t="s">
        <v>65</v>
      </c>
      <c r="P28" s="78" t="s">
        <v>66</v>
      </c>
      <c r="Q28" s="88" t="s">
        <v>65</v>
      </c>
      <c r="R28" s="78" t="s">
        <v>65</v>
      </c>
      <c r="S28" s="85" t="s">
        <v>116</v>
      </c>
      <c r="T28" s="85" t="s">
        <v>68</v>
      </c>
      <c r="U28" s="85" t="s">
        <v>159</v>
      </c>
      <c r="V28" s="85" t="s">
        <v>155</v>
      </c>
      <c r="W28" s="78" t="s">
        <v>65</v>
      </c>
      <c r="X28" s="85" t="s">
        <v>70</v>
      </c>
      <c r="Y28" s="88"/>
      <c r="Z28" s="89" t="s">
        <v>160</v>
      </c>
      <c r="AA28" s="97" t="s">
        <v>161</v>
      </c>
      <c r="AB28" s="157"/>
      <c r="AC28" s="158" t="s">
        <v>603</v>
      </c>
    </row>
    <row r="29" spans="1:29" s="75" customFormat="1" ht="11.25" customHeight="1">
      <c r="A29" s="79" t="s">
        <v>152</v>
      </c>
      <c r="B29" s="80" t="s">
        <v>162</v>
      </c>
      <c r="C29" s="81" t="s">
        <v>76</v>
      </c>
      <c r="D29" s="82">
        <f>(1000+2000)/0.7</f>
        <v>4285.7142857142862</v>
      </c>
      <c r="E29" s="83" t="s">
        <v>64</v>
      </c>
      <c r="F29" s="78" t="s">
        <v>65</v>
      </c>
      <c r="G29" s="84">
        <v>43900</v>
      </c>
      <c r="H29" s="85" t="s">
        <v>158</v>
      </c>
      <c r="I29" s="86"/>
      <c r="J29" s="78" t="s">
        <v>65</v>
      </c>
      <c r="K29" s="87" t="s">
        <v>65</v>
      </c>
      <c r="L29" s="85" t="s">
        <v>65</v>
      </c>
      <c r="M29" s="85" t="s">
        <v>65</v>
      </c>
      <c r="N29" s="85" t="s">
        <v>65</v>
      </c>
      <c r="O29" s="88" t="s">
        <v>65</v>
      </c>
      <c r="P29" s="78" t="s">
        <v>66</v>
      </c>
      <c r="Q29" s="88" t="s">
        <v>65</v>
      </c>
      <c r="R29" s="78" t="s">
        <v>65</v>
      </c>
      <c r="S29" s="85" t="s">
        <v>116</v>
      </c>
      <c r="T29" s="85" t="s">
        <v>68</v>
      </c>
      <c r="U29" s="85" t="s">
        <v>159</v>
      </c>
      <c r="V29" s="88" t="s">
        <v>155</v>
      </c>
      <c r="W29" s="78" t="s">
        <v>65</v>
      </c>
      <c r="X29" s="85" t="s">
        <v>70</v>
      </c>
      <c r="Y29" s="88" t="s">
        <v>70</v>
      </c>
      <c r="Z29" s="89" t="s">
        <v>163</v>
      </c>
      <c r="AA29" s="97" t="s">
        <v>164</v>
      </c>
      <c r="AB29" s="157" t="s">
        <v>1099</v>
      </c>
      <c r="AC29" s="158" t="s">
        <v>1100</v>
      </c>
    </row>
    <row r="30" spans="1:29" s="75" customFormat="1" ht="11.25" customHeight="1">
      <c r="A30" s="79" t="s">
        <v>152</v>
      </c>
      <c r="B30" s="80" t="s">
        <v>165</v>
      </c>
      <c r="C30" s="81" t="s">
        <v>76</v>
      </c>
      <c r="D30" s="89" t="s">
        <v>65</v>
      </c>
      <c r="E30" s="83" t="s">
        <v>166</v>
      </c>
      <c r="F30" s="78" t="s">
        <v>65</v>
      </c>
      <c r="G30" s="84" t="s">
        <v>65</v>
      </c>
      <c r="H30" s="85" t="s">
        <v>77</v>
      </c>
      <c r="I30" s="86"/>
      <c r="J30" s="78" t="s">
        <v>65</v>
      </c>
      <c r="K30" s="87">
        <v>0.1</v>
      </c>
      <c r="L30" s="85" t="s">
        <v>65</v>
      </c>
      <c r="M30" s="85" t="s">
        <v>65</v>
      </c>
      <c r="N30" s="85" t="s">
        <v>65</v>
      </c>
      <c r="O30" s="88" t="s">
        <v>65</v>
      </c>
      <c r="P30" s="78" t="s">
        <v>66</v>
      </c>
      <c r="Q30" s="88" t="s">
        <v>65</v>
      </c>
      <c r="R30" s="78" t="s">
        <v>65</v>
      </c>
      <c r="S30" s="85" t="s">
        <v>116</v>
      </c>
      <c r="T30" s="85" t="s">
        <v>68</v>
      </c>
      <c r="U30" s="85" t="s">
        <v>159</v>
      </c>
      <c r="V30" s="88" t="s">
        <v>155</v>
      </c>
      <c r="W30" s="78" t="s">
        <v>65</v>
      </c>
      <c r="X30" s="85" t="s">
        <v>65</v>
      </c>
      <c r="Y30" s="88" t="s">
        <v>65</v>
      </c>
      <c r="Z30" s="89" t="s">
        <v>167</v>
      </c>
      <c r="AA30" s="97" t="s">
        <v>168</v>
      </c>
      <c r="AB30" s="157" t="s">
        <v>604</v>
      </c>
      <c r="AC30" s="158"/>
    </row>
    <row r="31" spans="1:29" s="75" customFormat="1" ht="12" customHeight="1">
      <c r="A31" s="79" t="s">
        <v>152</v>
      </c>
      <c r="B31" s="80" t="s">
        <v>169</v>
      </c>
      <c r="C31" s="81" t="s">
        <v>76</v>
      </c>
      <c r="D31" s="89" t="s">
        <v>65</v>
      </c>
      <c r="E31" s="83" t="s">
        <v>166</v>
      </c>
      <c r="F31" s="78" t="s">
        <v>65</v>
      </c>
      <c r="G31" s="84">
        <v>24000</v>
      </c>
      <c r="H31" s="85" t="s">
        <v>77</v>
      </c>
      <c r="I31" s="86"/>
      <c r="J31" s="78" t="s">
        <v>65</v>
      </c>
      <c r="K31" s="87">
        <v>0.1</v>
      </c>
      <c r="L31" s="85" t="s">
        <v>65</v>
      </c>
      <c r="M31" s="85" t="s">
        <v>65</v>
      </c>
      <c r="N31" s="85" t="s">
        <v>65</v>
      </c>
      <c r="O31" s="88" t="s">
        <v>65</v>
      </c>
      <c r="P31" s="78" t="s">
        <v>66</v>
      </c>
      <c r="Q31" s="88" t="s">
        <v>65</v>
      </c>
      <c r="R31" s="78" t="s">
        <v>65</v>
      </c>
      <c r="S31" s="85" t="s">
        <v>116</v>
      </c>
      <c r="T31" s="85" t="s">
        <v>68</v>
      </c>
      <c r="U31" s="85" t="s">
        <v>159</v>
      </c>
      <c r="V31" s="88" t="s">
        <v>155</v>
      </c>
      <c r="W31" s="78" t="s">
        <v>65</v>
      </c>
      <c r="X31" s="85" t="s">
        <v>65</v>
      </c>
      <c r="Y31" s="88" t="s">
        <v>70</v>
      </c>
      <c r="Z31" s="89" t="s">
        <v>170</v>
      </c>
      <c r="AA31" s="97" t="s">
        <v>171</v>
      </c>
      <c r="AB31" s="157" t="s">
        <v>605</v>
      </c>
      <c r="AC31" s="158" t="s">
        <v>1101</v>
      </c>
    </row>
    <row r="32" spans="1:29" s="75" customFormat="1" ht="11.25" customHeight="1">
      <c r="A32" s="79" t="s">
        <v>152</v>
      </c>
      <c r="B32" s="80" t="s">
        <v>1082</v>
      </c>
      <c r="C32" s="81" t="s">
        <v>76</v>
      </c>
      <c r="D32" s="82">
        <f>4500/0.7</f>
        <v>6428.5714285714294</v>
      </c>
      <c r="E32" s="83" t="s">
        <v>64</v>
      </c>
      <c r="F32" s="78">
        <v>65</v>
      </c>
      <c r="G32" s="84" t="s">
        <v>65</v>
      </c>
      <c r="H32" s="85" t="s">
        <v>77</v>
      </c>
      <c r="I32" s="86"/>
      <c r="J32" s="78" t="s">
        <v>65</v>
      </c>
      <c r="K32" s="87">
        <v>0.1</v>
      </c>
      <c r="L32" s="85" t="s">
        <v>65</v>
      </c>
      <c r="M32" s="85" t="s">
        <v>65</v>
      </c>
      <c r="N32" s="85" t="s">
        <v>65</v>
      </c>
      <c r="O32" s="88" t="s">
        <v>65</v>
      </c>
      <c r="P32" s="78" t="s">
        <v>66</v>
      </c>
      <c r="Q32" s="88" t="s">
        <v>65</v>
      </c>
      <c r="R32" s="78" t="s">
        <v>65</v>
      </c>
      <c r="S32" s="85" t="s">
        <v>116</v>
      </c>
      <c r="T32" s="85" t="s">
        <v>68</v>
      </c>
      <c r="U32" s="85" t="s">
        <v>159</v>
      </c>
      <c r="V32" s="85" t="s">
        <v>155</v>
      </c>
      <c r="W32" s="78" t="s">
        <v>65</v>
      </c>
      <c r="X32" s="85" t="s">
        <v>65</v>
      </c>
      <c r="Y32" s="88"/>
      <c r="Z32" s="89" t="s">
        <v>172</v>
      </c>
      <c r="AA32" s="97" t="s">
        <v>173</v>
      </c>
      <c r="AB32" s="157"/>
      <c r="AC32" s="158"/>
    </row>
    <row r="33" spans="1:29" s="75" customFormat="1" ht="11.25" customHeight="1">
      <c r="A33" s="79" t="s">
        <v>152</v>
      </c>
      <c r="B33" s="80" t="s">
        <v>1083</v>
      </c>
      <c r="C33" s="81" t="s">
        <v>76</v>
      </c>
      <c r="D33" s="82">
        <f>9000/0.7</f>
        <v>12857.142857142859</v>
      </c>
      <c r="E33" s="83" t="s">
        <v>64</v>
      </c>
      <c r="F33" s="78">
        <v>65</v>
      </c>
      <c r="G33" s="84">
        <v>24000</v>
      </c>
      <c r="H33" s="85" t="s">
        <v>77</v>
      </c>
      <c r="I33" s="86"/>
      <c r="J33" s="78" t="s">
        <v>65</v>
      </c>
      <c r="K33" s="87">
        <v>0.1</v>
      </c>
      <c r="L33" s="85" t="s">
        <v>65</v>
      </c>
      <c r="M33" s="85" t="s">
        <v>65</v>
      </c>
      <c r="N33" s="85" t="s">
        <v>65</v>
      </c>
      <c r="O33" s="88" t="s">
        <v>65</v>
      </c>
      <c r="P33" s="78" t="s">
        <v>66</v>
      </c>
      <c r="Q33" s="88" t="s">
        <v>65</v>
      </c>
      <c r="R33" s="78" t="s">
        <v>65</v>
      </c>
      <c r="S33" s="85" t="s">
        <v>116</v>
      </c>
      <c r="T33" s="85" t="s">
        <v>68</v>
      </c>
      <c r="U33" s="85" t="s">
        <v>159</v>
      </c>
      <c r="V33" s="88" t="s">
        <v>155</v>
      </c>
      <c r="W33" s="78" t="s">
        <v>65</v>
      </c>
      <c r="X33" s="85" t="s">
        <v>65</v>
      </c>
      <c r="Y33" s="88" t="s">
        <v>70</v>
      </c>
      <c r="Z33" s="89" t="s">
        <v>174</v>
      </c>
      <c r="AA33" s="97" t="s">
        <v>175</v>
      </c>
      <c r="AB33" s="157"/>
      <c r="AC33" s="158" t="s">
        <v>1102</v>
      </c>
    </row>
    <row r="34" spans="1:29" s="75" customFormat="1" ht="11.25" customHeight="1">
      <c r="A34" s="79" t="s">
        <v>152</v>
      </c>
      <c r="B34" s="80" t="s">
        <v>176</v>
      </c>
      <c r="C34" s="81" t="s">
        <v>76</v>
      </c>
      <c r="D34" s="89" t="s">
        <v>65</v>
      </c>
      <c r="E34" s="83" t="s">
        <v>166</v>
      </c>
      <c r="F34" s="78" t="s">
        <v>65</v>
      </c>
      <c r="G34" s="84" t="s">
        <v>65</v>
      </c>
      <c r="H34" s="85" t="s">
        <v>77</v>
      </c>
      <c r="I34" s="86"/>
      <c r="J34" s="78" t="s">
        <v>65</v>
      </c>
      <c r="K34" s="87" t="s">
        <v>65</v>
      </c>
      <c r="L34" s="85" t="s">
        <v>88</v>
      </c>
      <c r="M34" s="85" t="s">
        <v>88</v>
      </c>
      <c r="N34" s="85" t="s">
        <v>88</v>
      </c>
      <c r="O34" s="88" t="s">
        <v>65</v>
      </c>
      <c r="P34" s="78" t="s">
        <v>66</v>
      </c>
      <c r="Q34" s="88" t="s">
        <v>65</v>
      </c>
      <c r="R34" s="78" t="s">
        <v>65</v>
      </c>
      <c r="S34" s="85" t="s">
        <v>116</v>
      </c>
      <c r="T34" s="85" t="s">
        <v>68</v>
      </c>
      <c r="U34" s="85" t="s">
        <v>159</v>
      </c>
      <c r="V34" s="88" t="s">
        <v>155</v>
      </c>
      <c r="W34" s="78" t="s">
        <v>65</v>
      </c>
      <c r="X34" s="85" t="s">
        <v>70</v>
      </c>
      <c r="Y34" s="88" t="s">
        <v>70</v>
      </c>
      <c r="Z34" s="89" t="s">
        <v>177</v>
      </c>
      <c r="AA34" s="97" t="s">
        <v>178</v>
      </c>
      <c r="AB34" s="157" t="s">
        <v>179</v>
      </c>
      <c r="AC34" s="158"/>
    </row>
    <row r="35" spans="1:29" s="75" customFormat="1" ht="11.25" customHeight="1">
      <c r="A35" s="79" t="s">
        <v>152</v>
      </c>
      <c r="B35" s="80" t="s">
        <v>180</v>
      </c>
      <c r="C35" s="81" t="s">
        <v>76</v>
      </c>
      <c r="D35" s="89" t="s">
        <v>65</v>
      </c>
      <c r="E35" s="83" t="s">
        <v>166</v>
      </c>
      <c r="F35" s="78" t="s">
        <v>65</v>
      </c>
      <c r="G35" s="84">
        <v>24000</v>
      </c>
      <c r="H35" s="85" t="s">
        <v>77</v>
      </c>
      <c r="I35" s="86"/>
      <c r="J35" s="78" t="s">
        <v>65</v>
      </c>
      <c r="K35" s="87" t="s">
        <v>65</v>
      </c>
      <c r="L35" s="85" t="s">
        <v>88</v>
      </c>
      <c r="M35" s="85" t="s">
        <v>88</v>
      </c>
      <c r="N35" s="85" t="s">
        <v>88</v>
      </c>
      <c r="O35" s="88" t="s">
        <v>65</v>
      </c>
      <c r="P35" s="78" t="s">
        <v>66</v>
      </c>
      <c r="Q35" s="88" t="s">
        <v>65</v>
      </c>
      <c r="R35" s="78" t="s">
        <v>65</v>
      </c>
      <c r="S35" s="85" t="s">
        <v>116</v>
      </c>
      <c r="T35" s="85" t="s">
        <v>68</v>
      </c>
      <c r="U35" s="85" t="s">
        <v>159</v>
      </c>
      <c r="V35" s="85" t="s">
        <v>155</v>
      </c>
      <c r="W35" s="78" t="s">
        <v>65</v>
      </c>
      <c r="X35" s="85" t="s">
        <v>70</v>
      </c>
      <c r="Y35" s="88" t="s">
        <v>70</v>
      </c>
      <c r="Z35" s="89" t="s">
        <v>181</v>
      </c>
      <c r="AA35" s="97" t="s">
        <v>182</v>
      </c>
      <c r="AB35" s="157" t="s">
        <v>183</v>
      </c>
      <c r="AC35" s="158" t="s">
        <v>184</v>
      </c>
    </row>
    <row r="36" spans="1:29" s="75" customFormat="1" ht="11.25" customHeight="1">
      <c r="A36" s="79" t="s">
        <v>152</v>
      </c>
      <c r="B36" s="80" t="s">
        <v>185</v>
      </c>
      <c r="C36" s="81" t="s">
        <v>89</v>
      </c>
      <c r="D36" s="82">
        <f>3000/0.7</f>
        <v>4285.7142857142862</v>
      </c>
      <c r="E36" s="83" t="s">
        <v>64</v>
      </c>
      <c r="F36" s="78" t="s">
        <v>65</v>
      </c>
      <c r="G36" s="84" t="s">
        <v>65</v>
      </c>
      <c r="H36" s="85" t="s">
        <v>65</v>
      </c>
      <c r="I36" s="86"/>
      <c r="J36" s="78" t="s">
        <v>65</v>
      </c>
      <c r="K36" s="87" t="s">
        <v>65</v>
      </c>
      <c r="L36" s="85" t="s">
        <v>88</v>
      </c>
      <c r="M36" s="85" t="s">
        <v>65</v>
      </c>
      <c r="N36" s="85" t="s">
        <v>65</v>
      </c>
      <c r="O36" s="88" t="s">
        <v>65</v>
      </c>
      <c r="P36" s="78" t="s">
        <v>65</v>
      </c>
      <c r="Q36" s="88" t="s">
        <v>65</v>
      </c>
      <c r="R36" s="78" t="s">
        <v>65</v>
      </c>
      <c r="S36" s="85" t="s">
        <v>67</v>
      </c>
      <c r="T36" s="85" t="s">
        <v>68</v>
      </c>
      <c r="U36" s="85" t="s">
        <v>186</v>
      </c>
      <c r="V36" s="88" t="s">
        <v>86</v>
      </c>
      <c r="W36" s="78" t="s">
        <v>65</v>
      </c>
      <c r="X36" s="85" t="s">
        <v>70</v>
      </c>
      <c r="Y36" s="88" t="s">
        <v>65</v>
      </c>
      <c r="Z36" s="89" t="s">
        <v>187</v>
      </c>
      <c r="AA36" s="97" t="s">
        <v>65</v>
      </c>
      <c r="AB36" s="157" t="s">
        <v>188</v>
      </c>
      <c r="AC36" s="158"/>
    </row>
    <row r="37" spans="1:29" s="75" customFormat="1" ht="11.25" customHeight="1">
      <c r="A37" s="79" t="s">
        <v>201</v>
      </c>
      <c r="B37" s="80" t="s">
        <v>202</v>
      </c>
      <c r="C37" s="81" t="s">
        <v>80</v>
      </c>
      <c r="D37" s="82">
        <v>73350</v>
      </c>
      <c r="E37" s="83" t="s">
        <v>64</v>
      </c>
      <c r="F37" s="78" t="s">
        <v>65</v>
      </c>
      <c r="G37" s="84" t="s">
        <v>65</v>
      </c>
      <c r="H37" s="85" t="s">
        <v>65</v>
      </c>
      <c r="I37" s="86"/>
      <c r="J37" s="78" t="s">
        <v>65</v>
      </c>
      <c r="K37" s="87" t="s">
        <v>65</v>
      </c>
      <c r="L37" s="85" t="s">
        <v>65</v>
      </c>
      <c r="M37" s="85" t="s">
        <v>65</v>
      </c>
      <c r="N37" s="85" t="s">
        <v>65</v>
      </c>
      <c r="O37" s="88" t="s">
        <v>65</v>
      </c>
      <c r="P37" s="78" t="s">
        <v>65</v>
      </c>
      <c r="Q37" s="88" t="s">
        <v>65</v>
      </c>
      <c r="R37" s="78" t="s">
        <v>65</v>
      </c>
      <c r="S37" s="85" t="s">
        <v>67</v>
      </c>
      <c r="T37" s="85" t="s">
        <v>68</v>
      </c>
      <c r="U37" s="85" t="s">
        <v>203</v>
      </c>
      <c r="V37" s="85" t="s">
        <v>86</v>
      </c>
      <c r="W37" s="78" t="s">
        <v>65</v>
      </c>
      <c r="X37" s="85" t="s">
        <v>65</v>
      </c>
      <c r="Y37" s="88" t="s">
        <v>65</v>
      </c>
      <c r="Z37" s="89" t="s">
        <v>204</v>
      </c>
      <c r="AA37" s="97" t="s">
        <v>65</v>
      </c>
      <c r="AB37" s="157"/>
      <c r="AC37" s="158" t="s">
        <v>205</v>
      </c>
    </row>
    <row r="38" spans="1:29" s="75" customFormat="1" ht="11.25" customHeight="1">
      <c r="A38" s="79" t="s">
        <v>201</v>
      </c>
      <c r="B38" s="80" t="s">
        <v>206</v>
      </c>
      <c r="C38" s="81" t="s">
        <v>106</v>
      </c>
      <c r="D38" s="91">
        <v>1</v>
      </c>
      <c r="E38" s="83" t="s">
        <v>115</v>
      </c>
      <c r="F38" s="78" t="s">
        <v>65</v>
      </c>
      <c r="G38" s="84">
        <v>74400</v>
      </c>
      <c r="H38" s="85" t="s">
        <v>65</v>
      </c>
      <c r="I38" s="86" t="s">
        <v>88</v>
      </c>
      <c r="J38" s="78" t="s">
        <v>65</v>
      </c>
      <c r="K38" s="87" t="s">
        <v>65</v>
      </c>
      <c r="L38" s="85" t="s">
        <v>65</v>
      </c>
      <c r="M38" s="85"/>
      <c r="N38" s="85" t="s">
        <v>65</v>
      </c>
      <c r="O38" s="88" t="s">
        <v>65</v>
      </c>
      <c r="P38" s="78" t="s">
        <v>65</v>
      </c>
      <c r="Q38" s="88" t="s">
        <v>65</v>
      </c>
      <c r="R38" s="78" t="s">
        <v>65</v>
      </c>
      <c r="S38" s="85" t="s">
        <v>67</v>
      </c>
      <c r="T38" s="85" t="s">
        <v>96</v>
      </c>
      <c r="U38" s="85" t="s">
        <v>207</v>
      </c>
      <c r="V38" s="85" t="s">
        <v>208</v>
      </c>
      <c r="W38" s="78" t="s">
        <v>65</v>
      </c>
      <c r="X38" s="85" t="s">
        <v>65</v>
      </c>
      <c r="Y38" s="88" t="s">
        <v>65</v>
      </c>
      <c r="Z38" s="89" t="s">
        <v>209</v>
      </c>
      <c r="AA38" s="97" t="s">
        <v>65</v>
      </c>
      <c r="AB38" s="157" t="s">
        <v>210</v>
      </c>
      <c r="AC38" s="158" t="s">
        <v>634</v>
      </c>
    </row>
    <row r="39" spans="1:29" s="75" customFormat="1" ht="11.25" customHeight="1">
      <c r="A39" s="79" t="s">
        <v>201</v>
      </c>
      <c r="B39" s="80" t="s">
        <v>211</v>
      </c>
      <c r="C39" s="81" t="s">
        <v>106</v>
      </c>
      <c r="D39" s="89" t="s">
        <v>65</v>
      </c>
      <c r="E39" s="83" t="s">
        <v>106</v>
      </c>
      <c r="F39" s="78" t="s">
        <v>65</v>
      </c>
      <c r="G39" s="84" t="s">
        <v>65</v>
      </c>
      <c r="H39" s="85" t="s">
        <v>65</v>
      </c>
      <c r="I39" s="86" t="s">
        <v>88</v>
      </c>
      <c r="J39" s="78" t="s">
        <v>65</v>
      </c>
      <c r="K39" s="87" t="s">
        <v>65</v>
      </c>
      <c r="L39" s="85" t="s">
        <v>65</v>
      </c>
      <c r="M39" s="85" t="s">
        <v>65</v>
      </c>
      <c r="N39" s="85" t="s">
        <v>65</v>
      </c>
      <c r="O39" s="88" t="s">
        <v>65</v>
      </c>
      <c r="P39" s="78" t="s">
        <v>65</v>
      </c>
      <c r="Q39" s="88" t="s">
        <v>65</v>
      </c>
      <c r="R39" s="78" t="s">
        <v>65</v>
      </c>
      <c r="S39" s="85" t="s">
        <v>67</v>
      </c>
      <c r="T39" s="85" t="s">
        <v>96</v>
      </c>
      <c r="U39" s="85" t="s">
        <v>117</v>
      </c>
      <c r="V39" s="88" t="s">
        <v>86</v>
      </c>
      <c r="W39" s="78" t="s">
        <v>65</v>
      </c>
      <c r="X39" s="85" t="s">
        <v>65</v>
      </c>
      <c r="Y39" s="88" t="s">
        <v>65</v>
      </c>
      <c r="Z39" s="89" t="s">
        <v>212</v>
      </c>
      <c r="AA39" s="97" t="s">
        <v>65</v>
      </c>
      <c r="AB39" s="157" t="s">
        <v>213</v>
      </c>
      <c r="AC39" s="158" t="s">
        <v>214</v>
      </c>
    </row>
    <row r="40" spans="1:29" s="75" customFormat="1" ht="11.25" customHeight="1">
      <c r="A40" s="79" t="s">
        <v>201</v>
      </c>
      <c r="B40" s="80" t="s">
        <v>215</v>
      </c>
      <c r="C40" s="81" t="s">
        <v>63</v>
      </c>
      <c r="D40" s="91">
        <v>0.5</v>
      </c>
      <c r="E40" s="83" t="s">
        <v>115</v>
      </c>
      <c r="F40" s="78">
        <v>65</v>
      </c>
      <c r="G40" s="84">
        <v>133100</v>
      </c>
      <c r="H40" s="85" t="s">
        <v>65</v>
      </c>
      <c r="I40" s="86"/>
      <c r="J40" s="78" t="s">
        <v>65</v>
      </c>
      <c r="K40" s="87" t="s">
        <v>65</v>
      </c>
      <c r="L40" s="85" t="s">
        <v>65</v>
      </c>
      <c r="M40" s="85" t="s">
        <v>65</v>
      </c>
      <c r="N40" s="85" t="s">
        <v>65</v>
      </c>
      <c r="O40" s="88" t="s">
        <v>65</v>
      </c>
      <c r="P40" s="78" t="s">
        <v>65</v>
      </c>
      <c r="Q40" s="88" t="s">
        <v>65</v>
      </c>
      <c r="R40" s="78" t="s">
        <v>65</v>
      </c>
      <c r="S40" s="85" t="s">
        <v>67</v>
      </c>
      <c r="T40" s="85" t="s">
        <v>96</v>
      </c>
      <c r="U40" s="85" t="s">
        <v>203</v>
      </c>
      <c r="V40" s="88" t="s">
        <v>86</v>
      </c>
      <c r="W40" s="78" t="s">
        <v>65</v>
      </c>
      <c r="X40" s="85" t="s">
        <v>65</v>
      </c>
      <c r="Y40" s="88" t="s">
        <v>65</v>
      </c>
      <c r="Z40" s="89" t="s">
        <v>216</v>
      </c>
      <c r="AA40" s="97" t="s">
        <v>217</v>
      </c>
      <c r="AB40" s="157" t="s">
        <v>607</v>
      </c>
      <c r="AC40" s="158"/>
    </row>
    <row r="41" spans="1:29" s="76" customFormat="1" ht="11.25" customHeight="1">
      <c r="A41" s="79" t="s">
        <v>201</v>
      </c>
      <c r="B41" s="80" t="s">
        <v>218</v>
      </c>
      <c r="C41" s="81" t="s">
        <v>89</v>
      </c>
      <c r="D41" s="91">
        <v>0.5</v>
      </c>
      <c r="E41" s="83" t="s">
        <v>115</v>
      </c>
      <c r="F41" s="78" t="s">
        <v>65</v>
      </c>
      <c r="G41" s="84">
        <v>133100</v>
      </c>
      <c r="H41" s="85" t="s">
        <v>65</v>
      </c>
      <c r="I41" s="86"/>
      <c r="J41" s="78" t="s">
        <v>88</v>
      </c>
      <c r="K41" s="87" t="s">
        <v>65</v>
      </c>
      <c r="L41" s="85" t="s">
        <v>65</v>
      </c>
      <c r="M41" s="85" t="s">
        <v>65</v>
      </c>
      <c r="N41" s="85" t="s">
        <v>65</v>
      </c>
      <c r="O41" s="88" t="s">
        <v>65</v>
      </c>
      <c r="P41" s="78" t="s">
        <v>65</v>
      </c>
      <c r="Q41" s="88" t="s">
        <v>65</v>
      </c>
      <c r="R41" s="78" t="s">
        <v>65</v>
      </c>
      <c r="S41" s="85" t="s">
        <v>67</v>
      </c>
      <c r="T41" s="85" t="s">
        <v>96</v>
      </c>
      <c r="U41" s="85" t="s">
        <v>203</v>
      </c>
      <c r="V41" s="88" t="s">
        <v>86</v>
      </c>
      <c r="W41" s="78" t="s">
        <v>65</v>
      </c>
      <c r="X41" s="85" t="s">
        <v>65</v>
      </c>
      <c r="Y41" s="88" t="s">
        <v>65</v>
      </c>
      <c r="Z41" s="89" t="s">
        <v>217</v>
      </c>
      <c r="AA41" s="97" t="s">
        <v>216</v>
      </c>
      <c r="AB41" s="157" t="s">
        <v>607</v>
      </c>
      <c r="AC41" s="158"/>
    </row>
    <row r="42" spans="1:29" s="76" customFormat="1" ht="11.25" customHeight="1">
      <c r="A42" s="79" t="s">
        <v>201</v>
      </c>
      <c r="B42" s="80" t="s">
        <v>219</v>
      </c>
      <c r="C42" s="81" t="s">
        <v>106</v>
      </c>
      <c r="D42" s="91"/>
      <c r="E42" s="83" t="s">
        <v>106</v>
      </c>
      <c r="F42" s="78"/>
      <c r="G42" s="84">
        <v>82040</v>
      </c>
      <c r="H42" s="85"/>
      <c r="I42" s="86" t="s">
        <v>88</v>
      </c>
      <c r="J42" s="78"/>
      <c r="K42" s="87"/>
      <c r="L42" s="85"/>
      <c r="M42" s="85"/>
      <c r="N42" s="85"/>
      <c r="O42" s="88"/>
      <c r="P42" s="78"/>
      <c r="Q42" s="88"/>
      <c r="R42" s="78"/>
      <c r="S42" s="85" t="s">
        <v>67</v>
      </c>
      <c r="T42" s="85" t="s">
        <v>220</v>
      </c>
      <c r="U42" s="85" t="s">
        <v>221</v>
      </c>
      <c r="V42" s="88" t="s">
        <v>90</v>
      </c>
      <c r="W42" s="78"/>
      <c r="X42" s="85"/>
      <c r="Y42" s="88"/>
      <c r="Z42" s="89" t="s">
        <v>222</v>
      </c>
      <c r="AA42" s="97"/>
      <c r="AB42" s="160" t="s">
        <v>223</v>
      </c>
      <c r="AC42" s="159" t="s">
        <v>1103</v>
      </c>
    </row>
    <row r="43" spans="1:29" s="75" customFormat="1" ht="11.25" customHeight="1">
      <c r="A43" s="79" t="s">
        <v>238</v>
      </c>
      <c r="B43" s="80" t="s">
        <v>551</v>
      </c>
      <c r="C43" s="81" t="s">
        <v>106</v>
      </c>
      <c r="D43" s="89" t="s">
        <v>65</v>
      </c>
      <c r="E43" s="83" t="s">
        <v>106</v>
      </c>
      <c r="F43" s="78" t="s">
        <v>65</v>
      </c>
      <c r="G43" s="84" t="s">
        <v>65</v>
      </c>
      <c r="H43" s="85"/>
      <c r="I43" s="86" t="s">
        <v>88</v>
      </c>
      <c r="J43" s="78" t="s">
        <v>65</v>
      </c>
      <c r="K43" s="87" t="s">
        <v>65</v>
      </c>
      <c r="L43" s="85" t="s">
        <v>65</v>
      </c>
      <c r="M43" s="85" t="s">
        <v>65</v>
      </c>
      <c r="N43" s="85" t="s">
        <v>65</v>
      </c>
      <c r="O43" s="88" t="s">
        <v>65</v>
      </c>
      <c r="P43" s="78" t="s">
        <v>65</v>
      </c>
      <c r="Q43" s="88" t="s">
        <v>65</v>
      </c>
      <c r="R43" s="78" t="s">
        <v>65</v>
      </c>
      <c r="S43" s="85" t="s">
        <v>67</v>
      </c>
      <c r="T43" s="85" t="s">
        <v>68</v>
      </c>
      <c r="U43" s="85" t="s">
        <v>102</v>
      </c>
      <c r="V43" s="88" t="s">
        <v>90</v>
      </c>
      <c r="W43" s="78" t="s">
        <v>65</v>
      </c>
      <c r="X43" s="85" t="s">
        <v>65</v>
      </c>
      <c r="Y43" s="88" t="s">
        <v>65</v>
      </c>
      <c r="Z43" s="89" t="s">
        <v>552</v>
      </c>
      <c r="AA43" s="97" t="s">
        <v>65</v>
      </c>
      <c r="AB43" s="157" t="s">
        <v>553</v>
      </c>
      <c r="AC43" s="158" t="s">
        <v>554</v>
      </c>
    </row>
    <row r="44" spans="1:29" s="75" customFormat="1" ht="11.25" customHeight="1">
      <c r="A44" s="79" t="s">
        <v>238</v>
      </c>
      <c r="B44" s="80" t="s">
        <v>555</v>
      </c>
      <c r="C44" s="81" t="s">
        <v>89</v>
      </c>
      <c r="D44" s="91">
        <v>1</v>
      </c>
      <c r="E44" s="83" t="s">
        <v>87</v>
      </c>
      <c r="F44" s="78" t="s">
        <v>65</v>
      </c>
      <c r="G44" s="84">
        <v>28713</v>
      </c>
      <c r="H44" s="85" t="s">
        <v>65</v>
      </c>
      <c r="I44" s="86"/>
      <c r="J44" s="78"/>
      <c r="K44" s="87" t="s">
        <v>65</v>
      </c>
      <c r="L44" s="85" t="s">
        <v>88</v>
      </c>
      <c r="M44" s="85" t="s">
        <v>65</v>
      </c>
      <c r="N44" s="85" t="s">
        <v>88</v>
      </c>
      <c r="O44" s="88" t="s">
        <v>88</v>
      </c>
      <c r="P44" s="78" t="s">
        <v>65</v>
      </c>
      <c r="Q44" s="88" t="s">
        <v>65</v>
      </c>
      <c r="R44" s="78" t="s">
        <v>65</v>
      </c>
      <c r="S44" s="85" t="s">
        <v>67</v>
      </c>
      <c r="T44" s="85" t="s">
        <v>68</v>
      </c>
      <c r="U44" s="85" t="s">
        <v>102</v>
      </c>
      <c r="V44" s="88" t="s">
        <v>86</v>
      </c>
      <c r="W44" s="78" t="s">
        <v>65</v>
      </c>
      <c r="X44" s="85" t="s">
        <v>65</v>
      </c>
      <c r="Y44" s="88" t="s">
        <v>65</v>
      </c>
      <c r="Z44" s="89" t="s">
        <v>556</v>
      </c>
      <c r="AA44" s="97" t="s">
        <v>65</v>
      </c>
      <c r="AB44" s="157"/>
      <c r="AC44" s="158" t="s">
        <v>557</v>
      </c>
    </row>
    <row r="45" spans="1:29" s="75" customFormat="1" ht="11.25" customHeight="1">
      <c r="A45" s="79" t="s">
        <v>238</v>
      </c>
      <c r="B45" s="80" t="s">
        <v>558</v>
      </c>
      <c r="C45" s="81" t="s">
        <v>76</v>
      </c>
      <c r="D45" s="82">
        <v>5000</v>
      </c>
      <c r="E45" s="83" t="s">
        <v>64</v>
      </c>
      <c r="F45" s="78" t="s">
        <v>65</v>
      </c>
      <c r="G45" s="84" t="s">
        <v>65</v>
      </c>
      <c r="H45" s="85" t="s">
        <v>77</v>
      </c>
      <c r="I45" s="86"/>
      <c r="J45" s="78" t="s">
        <v>65</v>
      </c>
      <c r="K45" s="87">
        <v>0.1</v>
      </c>
      <c r="L45" s="85" t="s">
        <v>65</v>
      </c>
      <c r="M45" s="85" t="s">
        <v>65</v>
      </c>
      <c r="N45" s="85" t="s">
        <v>65</v>
      </c>
      <c r="O45" s="88" t="s">
        <v>65</v>
      </c>
      <c r="P45" s="78" t="s">
        <v>66</v>
      </c>
      <c r="Q45" s="88" t="s">
        <v>65</v>
      </c>
      <c r="R45" s="78" t="s">
        <v>65</v>
      </c>
      <c r="S45" s="85" t="s">
        <v>67</v>
      </c>
      <c r="T45" s="85" t="s">
        <v>68</v>
      </c>
      <c r="U45" s="85" t="s">
        <v>102</v>
      </c>
      <c r="V45" s="88" t="s">
        <v>86</v>
      </c>
      <c r="W45" s="78" t="s">
        <v>65</v>
      </c>
      <c r="X45" s="85" t="s">
        <v>65</v>
      </c>
      <c r="Y45" s="88" t="s">
        <v>65</v>
      </c>
      <c r="Z45" s="89" t="s">
        <v>559</v>
      </c>
      <c r="AA45" s="97" t="s">
        <v>65</v>
      </c>
      <c r="AB45" s="160"/>
      <c r="AC45" s="158"/>
    </row>
    <row r="46" spans="1:29" s="75" customFormat="1" ht="11.25" customHeight="1">
      <c r="A46" s="79" t="s">
        <v>238</v>
      </c>
      <c r="B46" s="80" t="s">
        <v>560</v>
      </c>
      <c r="C46" s="81" t="s">
        <v>76</v>
      </c>
      <c r="D46" s="91">
        <v>1</v>
      </c>
      <c r="E46" s="83" t="s">
        <v>87</v>
      </c>
      <c r="F46" s="78" t="s">
        <v>65</v>
      </c>
      <c r="G46" s="84" t="s">
        <v>65</v>
      </c>
      <c r="H46" s="85" t="s">
        <v>77</v>
      </c>
      <c r="I46" s="86"/>
      <c r="J46" s="78" t="s">
        <v>88</v>
      </c>
      <c r="K46" s="87" t="s">
        <v>65</v>
      </c>
      <c r="L46" s="85" t="s">
        <v>65</v>
      </c>
      <c r="M46" s="85" t="s">
        <v>65</v>
      </c>
      <c r="N46" s="85" t="s">
        <v>65</v>
      </c>
      <c r="O46" s="88" t="s">
        <v>88</v>
      </c>
      <c r="P46" s="78" t="s">
        <v>66</v>
      </c>
      <c r="Q46" s="88" t="s">
        <v>65</v>
      </c>
      <c r="R46" s="78" t="s">
        <v>65</v>
      </c>
      <c r="S46" s="85" t="s">
        <v>67</v>
      </c>
      <c r="T46" s="85" t="s">
        <v>68</v>
      </c>
      <c r="U46" s="85" t="s">
        <v>561</v>
      </c>
      <c r="V46" s="88" t="s">
        <v>86</v>
      </c>
      <c r="W46" s="78" t="s">
        <v>65</v>
      </c>
      <c r="X46" s="85" t="s">
        <v>65</v>
      </c>
      <c r="Y46" s="88" t="s">
        <v>65</v>
      </c>
      <c r="Z46" s="89" t="s">
        <v>562</v>
      </c>
      <c r="AA46" s="97" t="s">
        <v>65</v>
      </c>
      <c r="AB46" s="157"/>
      <c r="AC46" s="158" t="s">
        <v>563</v>
      </c>
    </row>
    <row r="47" spans="1:29" s="75" customFormat="1" ht="11.25" customHeight="1">
      <c r="A47" s="79" t="s">
        <v>238</v>
      </c>
      <c r="B47" s="80" t="s">
        <v>564</v>
      </c>
      <c r="C47" s="81" t="s">
        <v>106</v>
      </c>
      <c r="D47" s="91">
        <v>1</v>
      </c>
      <c r="E47" s="83" t="s">
        <v>87</v>
      </c>
      <c r="F47" s="78" t="s">
        <v>65</v>
      </c>
      <c r="G47" s="84" t="s">
        <v>65</v>
      </c>
      <c r="H47" s="85"/>
      <c r="I47" s="86" t="s">
        <v>88</v>
      </c>
      <c r="J47" s="78" t="s">
        <v>88</v>
      </c>
      <c r="K47" s="87" t="s">
        <v>65</v>
      </c>
      <c r="L47" s="85" t="s">
        <v>65</v>
      </c>
      <c r="M47" s="85" t="s">
        <v>65</v>
      </c>
      <c r="N47" s="85" t="s">
        <v>65</v>
      </c>
      <c r="O47" s="88" t="s">
        <v>88</v>
      </c>
      <c r="P47" s="78" t="s">
        <v>66</v>
      </c>
      <c r="Q47" s="88" t="s">
        <v>65</v>
      </c>
      <c r="R47" s="78" t="s">
        <v>65</v>
      </c>
      <c r="S47" s="85" t="s">
        <v>67</v>
      </c>
      <c r="T47" s="85" t="s">
        <v>68</v>
      </c>
      <c r="U47" s="85" t="s">
        <v>69</v>
      </c>
      <c r="V47" s="88" t="s">
        <v>86</v>
      </c>
      <c r="W47" s="78" t="s">
        <v>65</v>
      </c>
      <c r="X47" s="85" t="s">
        <v>65</v>
      </c>
      <c r="Y47" s="88" t="s">
        <v>65</v>
      </c>
      <c r="Z47" s="89" t="s">
        <v>565</v>
      </c>
      <c r="AA47" s="97" t="s">
        <v>65</v>
      </c>
      <c r="AB47" s="157"/>
      <c r="AC47" s="159" t="s">
        <v>566</v>
      </c>
    </row>
    <row r="48" spans="1:29" s="75" customFormat="1" ht="11.25" customHeight="1">
      <c r="A48" s="79" t="s">
        <v>238</v>
      </c>
      <c r="B48" s="80" t="s">
        <v>567</v>
      </c>
      <c r="C48" s="81" t="s">
        <v>80</v>
      </c>
      <c r="D48" s="82">
        <v>25000</v>
      </c>
      <c r="E48" s="83" t="s">
        <v>64</v>
      </c>
      <c r="F48" s="78" t="s">
        <v>65</v>
      </c>
      <c r="G48" s="84" t="s">
        <v>65</v>
      </c>
      <c r="H48" s="85" t="s">
        <v>65</v>
      </c>
      <c r="I48" s="86"/>
      <c r="J48" s="78" t="s">
        <v>65</v>
      </c>
      <c r="K48" s="87" t="s">
        <v>65</v>
      </c>
      <c r="L48" s="85" t="s">
        <v>65</v>
      </c>
      <c r="M48" s="85" t="s">
        <v>65</v>
      </c>
      <c r="N48" s="85" t="s">
        <v>65</v>
      </c>
      <c r="O48" s="88" t="s">
        <v>65</v>
      </c>
      <c r="P48" s="78" t="s">
        <v>65</v>
      </c>
      <c r="Q48" s="88" t="s">
        <v>65</v>
      </c>
      <c r="R48" s="78" t="s">
        <v>65</v>
      </c>
      <c r="S48" s="85" t="s">
        <v>67</v>
      </c>
      <c r="T48" s="85" t="s">
        <v>68</v>
      </c>
      <c r="U48" s="85" t="s">
        <v>102</v>
      </c>
      <c r="V48" s="88" t="s">
        <v>86</v>
      </c>
      <c r="W48" s="78" t="s">
        <v>65</v>
      </c>
      <c r="X48" s="85" t="s">
        <v>65</v>
      </c>
      <c r="Y48" s="88" t="s">
        <v>65</v>
      </c>
      <c r="Z48" s="89" t="s">
        <v>568</v>
      </c>
      <c r="AA48" s="97" t="s">
        <v>65</v>
      </c>
      <c r="AB48" s="157"/>
      <c r="AC48" s="159"/>
    </row>
    <row r="49" spans="1:29" s="75" customFormat="1" ht="11.25" customHeight="1">
      <c r="A49" s="79" t="s">
        <v>238</v>
      </c>
      <c r="B49" s="80" t="s">
        <v>569</v>
      </c>
      <c r="C49" s="81" t="s">
        <v>80</v>
      </c>
      <c r="D49" s="82">
        <v>25000</v>
      </c>
      <c r="E49" s="83" t="s">
        <v>64</v>
      </c>
      <c r="F49" s="78" t="s">
        <v>65</v>
      </c>
      <c r="G49" s="84" t="s">
        <v>65</v>
      </c>
      <c r="H49" s="85" t="s">
        <v>65</v>
      </c>
      <c r="I49" s="86"/>
      <c r="J49" s="78" t="s">
        <v>65</v>
      </c>
      <c r="K49" s="87" t="s">
        <v>65</v>
      </c>
      <c r="L49" s="85" t="s">
        <v>65</v>
      </c>
      <c r="M49" s="85" t="s">
        <v>65</v>
      </c>
      <c r="N49" s="85" t="s">
        <v>65</v>
      </c>
      <c r="O49" s="88" t="s">
        <v>65</v>
      </c>
      <c r="P49" s="78" t="s">
        <v>65</v>
      </c>
      <c r="Q49" s="88" t="s">
        <v>65</v>
      </c>
      <c r="R49" s="78" t="s">
        <v>570</v>
      </c>
      <c r="S49" s="85" t="s">
        <v>67</v>
      </c>
      <c r="T49" s="85" t="s">
        <v>68</v>
      </c>
      <c r="U49" s="85" t="s">
        <v>102</v>
      </c>
      <c r="V49" s="88" t="s">
        <v>86</v>
      </c>
      <c r="W49" s="78" t="s">
        <v>65</v>
      </c>
      <c r="X49" s="85" t="s">
        <v>65</v>
      </c>
      <c r="Y49" s="88" t="s">
        <v>65</v>
      </c>
      <c r="Z49" s="89" t="s">
        <v>571</v>
      </c>
      <c r="AA49" s="97" t="s">
        <v>65</v>
      </c>
      <c r="AB49" s="157" t="s">
        <v>572</v>
      </c>
      <c r="AC49" s="159"/>
    </row>
    <row r="50" spans="1:29" s="75" customFormat="1" ht="11.25" customHeight="1">
      <c r="A50" s="79" t="s">
        <v>238</v>
      </c>
      <c r="B50" s="80" t="s">
        <v>573</v>
      </c>
      <c r="C50" s="81" t="s">
        <v>106</v>
      </c>
      <c r="D50" s="82">
        <v>500</v>
      </c>
      <c r="E50" s="83" t="s">
        <v>64</v>
      </c>
      <c r="F50" s="78" t="s">
        <v>65</v>
      </c>
      <c r="G50" s="84" t="s">
        <v>65</v>
      </c>
      <c r="H50" s="85" t="s">
        <v>65</v>
      </c>
      <c r="I50" s="86" t="s">
        <v>88</v>
      </c>
      <c r="J50" s="78" t="s">
        <v>65</v>
      </c>
      <c r="K50" s="87" t="s">
        <v>65</v>
      </c>
      <c r="L50" s="85" t="s">
        <v>65</v>
      </c>
      <c r="M50" s="85" t="s">
        <v>65</v>
      </c>
      <c r="N50" s="85" t="s">
        <v>65</v>
      </c>
      <c r="O50" s="88" t="s">
        <v>65</v>
      </c>
      <c r="P50" s="78" t="s">
        <v>65</v>
      </c>
      <c r="Q50" s="88" t="s">
        <v>65</v>
      </c>
      <c r="R50" s="78" t="s">
        <v>65</v>
      </c>
      <c r="S50" s="85" t="s">
        <v>46</v>
      </c>
      <c r="T50" s="85" t="s">
        <v>68</v>
      </c>
      <c r="U50" s="85" t="s">
        <v>102</v>
      </c>
      <c r="V50" s="88" t="s">
        <v>86</v>
      </c>
      <c r="W50" s="78" t="s">
        <v>65</v>
      </c>
      <c r="X50" s="85" t="s">
        <v>65</v>
      </c>
      <c r="Y50" s="88" t="s">
        <v>65</v>
      </c>
      <c r="Z50" s="89" t="s">
        <v>574</v>
      </c>
      <c r="AA50" s="97" t="s">
        <v>575</v>
      </c>
      <c r="AB50" s="157"/>
      <c r="AC50" s="159" t="s">
        <v>576</v>
      </c>
    </row>
    <row r="51" spans="1:29" s="75" customFormat="1" ht="11.25" customHeight="1">
      <c r="A51" s="79" t="s">
        <v>238</v>
      </c>
      <c r="B51" s="80" t="s">
        <v>577</v>
      </c>
      <c r="C51" s="81" t="s">
        <v>89</v>
      </c>
      <c r="D51" s="82">
        <v>500</v>
      </c>
      <c r="E51" s="83" t="s">
        <v>64</v>
      </c>
      <c r="F51" s="78" t="s">
        <v>65</v>
      </c>
      <c r="G51" s="84" t="s">
        <v>65</v>
      </c>
      <c r="H51" s="85" t="s">
        <v>65</v>
      </c>
      <c r="I51" s="86"/>
      <c r="J51" s="78" t="s">
        <v>88</v>
      </c>
      <c r="K51" s="87" t="s">
        <v>65</v>
      </c>
      <c r="L51" s="85" t="s">
        <v>88</v>
      </c>
      <c r="M51" s="85" t="s">
        <v>65</v>
      </c>
      <c r="N51" s="85" t="s">
        <v>65</v>
      </c>
      <c r="O51" s="88" t="s">
        <v>65</v>
      </c>
      <c r="P51" s="78" t="s">
        <v>65</v>
      </c>
      <c r="Q51" s="88" t="s">
        <v>65</v>
      </c>
      <c r="R51" s="78" t="s">
        <v>65</v>
      </c>
      <c r="S51" s="85" t="s">
        <v>46</v>
      </c>
      <c r="T51" s="85" t="s">
        <v>68</v>
      </c>
      <c r="U51" s="85" t="s">
        <v>102</v>
      </c>
      <c r="V51" s="88" t="s">
        <v>86</v>
      </c>
      <c r="W51" s="78" t="s">
        <v>65</v>
      </c>
      <c r="X51" s="85" t="s">
        <v>65</v>
      </c>
      <c r="Y51" s="88" t="s">
        <v>65</v>
      </c>
      <c r="Z51" s="89" t="s">
        <v>575</v>
      </c>
      <c r="AA51" s="97" t="s">
        <v>574</v>
      </c>
      <c r="AB51" s="157"/>
      <c r="AC51" s="159" t="s">
        <v>578</v>
      </c>
    </row>
    <row r="52" spans="1:29" s="75" customFormat="1" ht="11.25" customHeight="1">
      <c r="A52" s="79" t="s">
        <v>238</v>
      </c>
      <c r="B52" s="80" t="s">
        <v>239</v>
      </c>
      <c r="C52" s="81" t="s">
        <v>76</v>
      </c>
      <c r="D52" s="89" t="s">
        <v>65</v>
      </c>
      <c r="E52" s="83" t="s">
        <v>166</v>
      </c>
      <c r="F52" s="78">
        <v>65</v>
      </c>
      <c r="G52" s="84" t="s">
        <v>65</v>
      </c>
      <c r="H52" s="85" t="s">
        <v>77</v>
      </c>
      <c r="I52" s="86"/>
      <c r="J52" s="78" t="s">
        <v>88</v>
      </c>
      <c r="K52" s="87">
        <v>0.1</v>
      </c>
      <c r="L52" s="85" t="s">
        <v>65</v>
      </c>
      <c r="M52" s="85" t="s">
        <v>65</v>
      </c>
      <c r="N52" s="85" t="s">
        <v>65</v>
      </c>
      <c r="O52" s="88" t="s">
        <v>65</v>
      </c>
      <c r="P52" s="78" t="s">
        <v>504</v>
      </c>
      <c r="Q52" s="88" t="s">
        <v>65</v>
      </c>
      <c r="R52" s="78" t="s">
        <v>65</v>
      </c>
      <c r="S52" s="85" t="s">
        <v>46</v>
      </c>
      <c r="T52" s="85" t="s">
        <v>96</v>
      </c>
      <c r="U52" s="85" t="s">
        <v>102</v>
      </c>
      <c r="V52" s="88" t="s">
        <v>86</v>
      </c>
      <c r="W52" s="78" t="s">
        <v>65</v>
      </c>
      <c r="X52" s="85" t="s">
        <v>65</v>
      </c>
      <c r="Y52" s="88" t="s">
        <v>65</v>
      </c>
      <c r="Z52" s="89" t="s">
        <v>240</v>
      </c>
      <c r="AA52" s="97" t="s">
        <v>241</v>
      </c>
      <c r="AB52" s="157" t="s">
        <v>242</v>
      </c>
      <c r="AC52" s="159"/>
    </row>
    <row r="53" spans="1:29" s="75" customFormat="1" ht="11.25" customHeight="1">
      <c r="A53" s="79" t="s">
        <v>238</v>
      </c>
      <c r="B53" s="80" t="s">
        <v>243</v>
      </c>
      <c r="C53" s="80" t="s">
        <v>76</v>
      </c>
      <c r="D53" s="91"/>
      <c r="E53" s="80" t="s">
        <v>87</v>
      </c>
      <c r="F53" s="97" t="s">
        <v>65</v>
      </c>
      <c r="G53" s="98" t="s">
        <v>65</v>
      </c>
      <c r="H53" s="98" t="s">
        <v>244</v>
      </c>
      <c r="I53" s="80"/>
      <c r="J53" s="97" t="s">
        <v>65</v>
      </c>
      <c r="K53" s="98" t="s">
        <v>65</v>
      </c>
      <c r="L53" s="98" t="s">
        <v>65</v>
      </c>
      <c r="M53" s="98" t="s">
        <v>65</v>
      </c>
      <c r="N53" s="98" t="s">
        <v>65</v>
      </c>
      <c r="O53" s="80" t="s">
        <v>65</v>
      </c>
      <c r="P53" s="97"/>
      <c r="Q53" s="80" t="s">
        <v>65</v>
      </c>
      <c r="R53" s="97" t="s">
        <v>65</v>
      </c>
      <c r="S53" s="99" t="s">
        <v>46</v>
      </c>
      <c r="T53" s="99" t="s">
        <v>96</v>
      </c>
      <c r="U53" s="99" t="s">
        <v>102</v>
      </c>
      <c r="V53" s="81" t="s">
        <v>86</v>
      </c>
      <c r="W53" s="97" t="s">
        <v>65</v>
      </c>
      <c r="X53" s="98" t="s">
        <v>65</v>
      </c>
      <c r="Y53" s="80" t="s">
        <v>65</v>
      </c>
      <c r="Z53" s="89" t="s">
        <v>241</v>
      </c>
      <c r="AA53" s="97" t="s">
        <v>240</v>
      </c>
      <c r="AB53" s="157" t="s">
        <v>609</v>
      </c>
      <c r="AC53" s="159"/>
    </row>
    <row r="54" spans="1:29" s="75" customFormat="1" ht="11.25" customHeight="1">
      <c r="A54" s="79" t="s">
        <v>245</v>
      </c>
      <c r="B54" s="80" t="s">
        <v>246</v>
      </c>
      <c r="C54" s="81" t="s">
        <v>63</v>
      </c>
      <c r="D54" s="82">
        <f>4000/0.4</f>
        <v>10000</v>
      </c>
      <c r="E54" s="83" t="s">
        <v>64</v>
      </c>
      <c r="F54" s="78">
        <v>65</v>
      </c>
      <c r="G54" s="84">
        <v>10000</v>
      </c>
      <c r="H54" s="85" t="s">
        <v>65</v>
      </c>
      <c r="I54" s="86"/>
      <c r="J54" s="78" t="s">
        <v>65</v>
      </c>
      <c r="K54" s="87" t="s">
        <v>65</v>
      </c>
      <c r="L54" s="85" t="s">
        <v>65</v>
      </c>
      <c r="M54" s="85" t="s">
        <v>65</v>
      </c>
      <c r="N54" s="85" t="s">
        <v>65</v>
      </c>
      <c r="O54" s="88" t="s">
        <v>65</v>
      </c>
      <c r="P54" s="78" t="s">
        <v>65</v>
      </c>
      <c r="Q54" s="88" t="s">
        <v>65</v>
      </c>
      <c r="R54" s="78" t="s">
        <v>92</v>
      </c>
      <c r="S54" s="85" t="s">
        <v>67</v>
      </c>
      <c r="T54" s="85" t="s">
        <v>68</v>
      </c>
      <c r="U54" s="85" t="s">
        <v>247</v>
      </c>
      <c r="V54" s="88" t="s">
        <v>90</v>
      </c>
      <c r="W54" s="78" t="s">
        <v>65</v>
      </c>
      <c r="X54" s="85"/>
      <c r="Y54" s="88" t="s">
        <v>65</v>
      </c>
      <c r="Z54" s="89" t="s">
        <v>248</v>
      </c>
      <c r="AA54" s="97" t="s">
        <v>65</v>
      </c>
      <c r="AB54" s="157"/>
      <c r="AC54" s="159" t="s">
        <v>1104</v>
      </c>
    </row>
    <row r="55" spans="1:29" s="75" customFormat="1" ht="11.25" customHeight="1">
      <c r="A55" s="79" t="s">
        <v>245</v>
      </c>
      <c r="B55" s="80" t="s">
        <v>249</v>
      </c>
      <c r="C55" s="81" t="s">
        <v>80</v>
      </c>
      <c r="D55" s="82">
        <f>2000/0.4</f>
        <v>5000</v>
      </c>
      <c r="E55" s="83" t="s">
        <v>64</v>
      </c>
      <c r="F55" s="78" t="s">
        <v>65</v>
      </c>
      <c r="G55" s="84" t="s">
        <v>65</v>
      </c>
      <c r="H55" s="85" t="s">
        <v>65</v>
      </c>
      <c r="I55" s="86"/>
      <c r="J55" s="78" t="s">
        <v>65</v>
      </c>
      <c r="K55" s="87" t="s">
        <v>65</v>
      </c>
      <c r="L55" s="85" t="s">
        <v>65</v>
      </c>
      <c r="M55" s="85" t="s">
        <v>65</v>
      </c>
      <c r="N55" s="85" t="s">
        <v>65</v>
      </c>
      <c r="O55" s="88" t="s">
        <v>65</v>
      </c>
      <c r="P55" s="78" t="s">
        <v>65</v>
      </c>
      <c r="Q55" s="88" t="s">
        <v>65</v>
      </c>
      <c r="R55" s="78" t="s">
        <v>65</v>
      </c>
      <c r="S55" s="85" t="s">
        <v>67</v>
      </c>
      <c r="T55" s="85" t="s">
        <v>68</v>
      </c>
      <c r="U55" s="85" t="s">
        <v>247</v>
      </c>
      <c r="V55" s="88" t="s">
        <v>90</v>
      </c>
      <c r="W55" s="78" t="s">
        <v>65</v>
      </c>
      <c r="X55" s="85"/>
      <c r="Y55" s="88" t="s">
        <v>65</v>
      </c>
      <c r="Z55" s="89" t="s">
        <v>250</v>
      </c>
      <c r="AA55" s="97" t="s">
        <v>65</v>
      </c>
      <c r="AB55" s="157"/>
      <c r="AC55" s="159"/>
    </row>
    <row r="56" spans="1:29" s="75" customFormat="1" ht="11.25" customHeight="1">
      <c r="A56" s="79" t="s">
        <v>245</v>
      </c>
      <c r="B56" s="80" t="s">
        <v>251</v>
      </c>
      <c r="C56" s="81" t="s">
        <v>76</v>
      </c>
      <c r="D56" s="82">
        <f>81080/0.4</f>
        <v>202700</v>
      </c>
      <c r="E56" s="83" t="s">
        <v>64</v>
      </c>
      <c r="F56" s="78" t="s">
        <v>65</v>
      </c>
      <c r="G56" s="84" t="s">
        <v>65</v>
      </c>
      <c r="H56" s="85" t="s">
        <v>77</v>
      </c>
      <c r="I56" s="86"/>
      <c r="J56" s="78" t="s">
        <v>88</v>
      </c>
      <c r="K56" s="87" t="s">
        <v>65</v>
      </c>
      <c r="L56" s="85" t="s">
        <v>88</v>
      </c>
      <c r="M56" s="85" t="s">
        <v>88</v>
      </c>
      <c r="N56" s="85" t="s">
        <v>88</v>
      </c>
      <c r="O56" s="88" t="s">
        <v>65</v>
      </c>
      <c r="P56" s="78" t="s">
        <v>66</v>
      </c>
      <c r="Q56" s="88" t="s">
        <v>65</v>
      </c>
      <c r="R56" s="78" t="s">
        <v>65</v>
      </c>
      <c r="S56" s="85" t="s">
        <v>67</v>
      </c>
      <c r="T56" s="85" t="s">
        <v>68</v>
      </c>
      <c r="U56" s="85" t="s">
        <v>247</v>
      </c>
      <c r="V56" s="88" t="s">
        <v>90</v>
      </c>
      <c r="W56" s="78" t="s">
        <v>65</v>
      </c>
      <c r="X56" s="85" t="s">
        <v>70</v>
      </c>
      <c r="Y56" s="88" t="s">
        <v>65</v>
      </c>
      <c r="Z56" s="89" t="s">
        <v>252</v>
      </c>
      <c r="AA56" s="97" t="s">
        <v>65</v>
      </c>
      <c r="AB56" s="157"/>
      <c r="AC56" s="159"/>
    </row>
    <row r="57" spans="1:29" s="76" customFormat="1" ht="11.25" customHeight="1">
      <c r="A57" s="79" t="s">
        <v>245</v>
      </c>
      <c r="B57" s="80" t="s">
        <v>253</v>
      </c>
      <c r="C57" s="81" t="s">
        <v>76</v>
      </c>
      <c r="D57" s="82">
        <f>81080/0.4</f>
        <v>202700</v>
      </c>
      <c r="E57" s="83" t="s">
        <v>64</v>
      </c>
      <c r="F57" s="78" t="s">
        <v>65</v>
      </c>
      <c r="G57" s="84" t="s">
        <v>65</v>
      </c>
      <c r="H57" s="85" t="s">
        <v>244</v>
      </c>
      <c r="I57" s="86"/>
      <c r="J57" s="78" t="s">
        <v>65</v>
      </c>
      <c r="K57" s="87" t="s">
        <v>65</v>
      </c>
      <c r="L57" s="85" t="s">
        <v>65</v>
      </c>
      <c r="M57" s="85" t="s">
        <v>65</v>
      </c>
      <c r="N57" s="85" t="s">
        <v>65</v>
      </c>
      <c r="O57" s="88" t="s">
        <v>65</v>
      </c>
      <c r="P57" s="78" t="s">
        <v>65</v>
      </c>
      <c r="Q57" s="88" t="s">
        <v>65</v>
      </c>
      <c r="R57" s="78" t="s">
        <v>65</v>
      </c>
      <c r="S57" s="85" t="s">
        <v>67</v>
      </c>
      <c r="T57" s="85" t="s">
        <v>68</v>
      </c>
      <c r="U57" s="85" t="s">
        <v>247</v>
      </c>
      <c r="V57" s="88" t="s">
        <v>86</v>
      </c>
      <c r="W57" s="78" t="s">
        <v>65</v>
      </c>
      <c r="X57" s="85" t="s">
        <v>70</v>
      </c>
      <c r="Y57" s="88" t="s">
        <v>65</v>
      </c>
      <c r="Z57" s="89" t="s">
        <v>254</v>
      </c>
      <c r="AA57" s="97" t="s">
        <v>65</v>
      </c>
      <c r="AB57" s="157"/>
      <c r="AC57" s="159"/>
    </row>
    <row r="58" spans="1:29" s="76" customFormat="1" ht="11.25" customHeight="1">
      <c r="A58" s="79" t="s">
        <v>245</v>
      </c>
      <c r="B58" s="80" t="s">
        <v>1105</v>
      </c>
      <c r="C58" s="81" t="s">
        <v>63</v>
      </c>
      <c r="D58" s="82">
        <f>10000/0.4</f>
        <v>25000</v>
      </c>
      <c r="E58" s="83" t="s">
        <v>64</v>
      </c>
      <c r="F58" s="78">
        <v>62</v>
      </c>
      <c r="G58" s="84">
        <v>10000</v>
      </c>
      <c r="H58" s="85" t="s">
        <v>65</v>
      </c>
      <c r="I58" s="86"/>
      <c r="J58" s="78" t="s">
        <v>65</v>
      </c>
      <c r="K58" s="87" t="s">
        <v>65</v>
      </c>
      <c r="L58" s="85" t="s">
        <v>65</v>
      </c>
      <c r="M58" s="85" t="s">
        <v>65</v>
      </c>
      <c r="N58" s="85" t="s">
        <v>65</v>
      </c>
      <c r="O58" s="88" t="s">
        <v>65</v>
      </c>
      <c r="P58" s="78" t="s">
        <v>65</v>
      </c>
      <c r="Q58" s="88" t="s">
        <v>65</v>
      </c>
      <c r="R58" s="78" t="s">
        <v>108</v>
      </c>
      <c r="S58" s="85" t="s">
        <v>46</v>
      </c>
      <c r="T58" s="85" t="s">
        <v>68</v>
      </c>
      <c r="U58" s="85" t="s">
        <v>247</v>
      </c>
      <c r="V58" s="88" t="s">
        <v>86</v>
      </c>
      <c r="W58" s="78" t="s">
        <v>65</v>
      </c>
      <c r="X58" s="85" t="s">
        <v>70</v>
      </c>
      <c r="Y58" s="88" t="s">
        <v>65</v>
      </c>
      <c r="Z58" s="89" t="s">
        <v>255</v>
      </c>
      <c r="AA58" s="97"/>
      <c r="AB58" s="157"/>
      <c r="AC58" s="159" t="s">
        <v>1104</v>
      </c>
    </row>
    <row r="59" spans="1:29" s="75" customFormat="1" ht="11.25" customHeight="1">
      <c r="A59" s="79" t="s">
        <v>245</v>
      </c>
      <c r="B59" s="80" t="s">
        <v>508</v>
      </c>
      <c r="C59" s="81" t="s">
        <v>63</v>
      </c>
      <c r="D59" s="100">
        <v>1</v>
      </c>
      <c r="E59" s="83" t="s">
        <v>87</v>
      </c>
      <c r="F59" s="78">
        <v>65</v>
      </c>
      <c r="G59" s="84"/>
      <c r="H59" s="85"/>
      <c r="I59" s="86"/>
      <c r="J59" s="78"/>
      <c r="K59" s="87"/>
      <c r="L59" s="85"/>
      <c r="M59" s="85"/>
      <c r="N59" s="85"/>
      <c r="O59" s="88"/>
      <c r="P59" s="78"/>
      <c r="Q59" s="88"/>
      <c r="R59" s="78" t="s">
        <v>46</v>
      </c>
      <c r="S59" s="85" t="s">
        <v>46</v>
      </c>
      <c r="T59" s="85" t="s">
        <v>68</v>
      </c>
      <c r="U59" s="85" t="s">
        <v>69</v>
      </c>
      <c r="V59" s="88" t="s">
        <v>86</v>
      </c>
      <c r="W59" s="78"/>
      <c r="X59" s="85"/>
      <c r="Y59" s="88"/>
      <c r="Z59" s="89" t="s">
        <v>509</v>
      </c>
      <c r="AA59" s="97"/>
      <c r="AB59" s="157"/>
      <c r="AC59" s="159" t="s">
        <v>510</v>
      </c>
    </row>
    <row r="60" spans="1:29" s="75" customFormat="1" ht="11.25" customHeight="1">
      <c r="A60" s="79" t="s">
        <v>245</v>
      </c>
      <c r="B60" s="101" t="s">
        <v>610</v>
      </c>
      <c r="C60" s="81" t="s">
        <v>106</v>
      </c>
      <c r="D60" s="91">
        <v>1</v>
      </c>
      <c r="E60" s="83" t="s">
        <v>87</v>
      </c>
      <c r="F60" s="78" t="s">
        <v>65</v>
      </c>
      <c r="G60" s="84" t="s">
        <v>65</v>
      </c>
      <c r="H60" s="85" t="s">
        <v>65</v>
      </c>
      <c r="I60" s="86" t="s">
        <v>88</v>
      </c>
      <c r="J60" s="78" t="s">
        <v>65</v>
      </c>
      <c r="K60" s="87" t="s">
        <v>65</v>
      </c>
      <c r="L60" s="85" t="s">
        <v>65</v>
      </c>
      <c r="M60" s="85" t="s">
        <v>65</v>
      </c>
      <c r="N60" s="85" t="s">
        <v>65</v>
      </c>
      <c r="O60" s="88" t="s">
        <v>65</v>
      </c>
      <c r="P60" s="78" t="s">
        <v>65</v>
      </c>
      <c r="Q60" s="88" t="s">
        <v>65</v>
      </c>
      <c r="R60" s="78" t="s">
        <v>65</v>
      </c>
      <c r="S60" s="85" t="s">
        <v>67</v>
      </c>
      <c r="T60" s="85" t="s">
        <v>68</v>
      </c>
      <c r="U60" s="85" t="s">
        <v>247</v>
      </c>
      <c r="V60" s="88" t="s">
        <v>86</v>
      </c>
      <c r="W60" s="78" t="s">
        <v>65</v>
      </c>
      <c r="X60" s="85" t="s">
        <v>65</v>
      </c>
      <c r="Y60" s="88" t="s">
        <v>65</v>
      </c>
      <c r="Z60" s="89" t="s">
        <v>261</v>
      </c>
      <c r="AA60" s="97" t="s">
        <v>65</v>
      </c>
      <c r="AB60" s="157"/>
      <c r="AC60" s="159" t="s">
        <v>262</v>
      </c>
    </row>
    <row r="61" spans="1:29" s="76" customFormat="1" ht="11.25" customHeight="1">
      <c r="A61" s="79" t="s">
        <v>278</v>
      </c>
      <c r="B61" s="80" t="s">
        <v>279</v>
      </c>
      <c r="C61" s="81" t="s">
        <v>76</v>
      </c>
      <c r="D61" s="82">
        <f>1852/0.7875</f>
        <v>2351.7460317460318</v>
      </c>
      <c r="E61" s="83" t="s">
        <v>64</v>
      </c>
      <c r="F61" s="78" t="s">
        <v>65</v>
      </c>
      <c r="G61" s="84" t="s">
        <v>65</v>
      </c>
      <c r="H61" s="85" t="s">
        <v>113</v>
      </c>
      <c r="I61" s="86"/>
      <c r="J61" s="78" t="s">
        <v>65</v>
      </c>
      <c r="K61" s="87" t="s">
        <v>65</v>
      </c>
      <c r="L61" s="85" t="s">
        <v>65</v>
      </c>
      <c r="M61" s="85" t="s">
        <v>65</v>
      </c>
      <c r="N61" s="85" t="s">
        <v>65</v>
      </c>
      <c r="O61" s="88" t="s">
        <v>65</v>
      </c>
      <c r="P61" s="78" t="s">
        <v>66</v>
      </c>
      <c r="Q61" s="88" t="s">
        <v>65</v>
      </c>
      <c r="R61" s="78" t="s">
        <v>65</v>
      </c>
      <c r="S61" s="85" t="s">
        <v>116</v>
      </c>
      <c r="T61" s="85" t="s">
        <v>68</v>
      </c>
      <c r="U61" s="85" t="s">
        <v>149</v>
      </c>
      <c r="V61" s="88" t="s">
        <v>90</v>
      </c>
      <c r="W61" s="78" t="s">
        <v>65</v>
      </c>
      <c r="X61" s="85" t="s">
        <v>65</v>
      </c>
      <c r="Y61" s="88" t="s">
        <v>65</v>
      </c>
      <c r="Z61" s="89" t="s">
        <v>280</v>
      </c>
      <c r="AA61" s="97" t="s">
        <v>65</v>
      </c>
      <c r="AB61" s="157" t="s">
        <v>281</v>
      </c>
      <c r="AC61" s="159"/>
    </row>
    <row r="62" spans="1:29" s="75" customFormat="1" ht="11.25" customHeight="1">
      <c r="A62" s="79" t="s">
        <v>278</v>
      </c>
      <c r="B62" s="80" t="s">
        <v>282</v>
      </c>
      <c r="C62" s="81" t="s">
        <v>80</v>
      </c>
      <c r="D62" s="82">
        <v>4850</v>
      </c>
      <c r="E62" s="83" t="s">
        <v>64</v>
      </c>
      <c r="F62" s="78" t="s">
        <v>65</v>
      </c>
      <c r="G62" s="84" t="s">
        <v>65</v>
      </c>
      <c r="H62" s="85" t="s">
        <v>65</v>
      </c>
      <c r="I62" s="86"/>
      <c r="J62" s="78" t="s">
        <v>65</v>
      </c>
      <c r="K62" s="87" t="s">
        <v>65</v>
      </c>
      <c r="L62" s="85" t="s">
        <v>65</v>
      </c>
      <c r="M62" s="85" t="s">
        <v>65</v>
      </c>
      <c r="N62" s="85" t="s">
        <v>65</v>
      </c>
      <c r="O62" s="88" t="s">
        <v>65</v>
      </c>
      <c r="P62" s="78" t="s">
        <v>65</v>
      </c>
      <c r="Q62" s="88" t="s">
        <v>65</v>
      </c>
      <c r="R62" s="78" t="s">
        <v>65</v>
      </c>
      <c r="S62" s="85" t="s">
        <v>46</v>
      </c>
      <c r="T62" s="85" t="s">
        <v>68</v>
      </c>
      <c r="U62" s="85" t="s">
        <v>149</v>
      </c>
      <c r="V62" s="88" t="s">
        <v>86</v>
      </c>
      <c r="W62" s="78" t="s">
        <v>65</v>
      </c>
      <c r="X62" s="85" t="s">
        <v>65</v>
      </c>
      <c r="Y62" s="88" t="s">
        <v>65</v>
      </c>
      <c r="Z62" s="89" t="s">
        <v>283</v>
      </c>
      <c r="AA62" s="97" t="s">
        <v>65</v>
      </c>
      <c r="AB62" s="157" t="s">
        <v>284</v>
      </c>
      <c r="AC62" s="159"/>
    </row>
    <row r="63" spans="1:29" s="75" customFormat="1" ht="11.25" customHeight="1">
      <c r="A63" s="79" t="s">
        <v>285</v>
      </c>
      <c r="B63" s="80" t="s">
        <v>286</v>
      </c>
      <c r="C63" s="81" t="s">
        <v>80</v>
      </c>
      <c r="D63" s="91">
        <v>0.5</v>
      </c>
      <c r="E63" s="83" t="s">
        <v>87</v>
      </c>
      <c r="F63" s="78" t="s">
        <v>65</v>
      </c>
      <c r="G63" s="84" t="s">
        <v>65</v>
      </c>
      <c r="H63" s="85" t="s">
        <v>65</v>
      </c>
      <c r="I63" s="86"/>
      <c r="J63" s="78" t="s">
        <v>65</v>
      </c>
      <c r="K63" s="87" t="s">
        <v>65</v>
      </c>
      <c r="L63" s="85" t="s">
        <v>65</v>
      </c>
      <c r="M63" s="85" t="s">
        <v>65</v>
      </c>
      <c r="N63" s="85" t="s">
        <v>65</v>
      </c>
      <c r="O63" s="88" t="s">
        <v>65</v>
      </c>
      <c r="P63" s="78" t="s">
        <v>65</v>
      </c>
      <c r="Q63" s="88" t="s">
        <v>65</v>
      </c>
      <c r="R63" s="78" t="s">
        <v>65</v>
      </c>
      <c r="S63" s="85" t="s">
        <v>67</v>
      </c>
      <c r="T63" s="85" t="s">
        <v>68</v>
      </c>
      <c r="U63" s="85" t="s">
        <v>514</v>
      </c>
      <c r="V63" s="88" t="s">
        <v>86</v>
      </c>
      <c r="W63" s="78" t="s">
        <v>65</v>
      </c>
      <c r="X63" s="85" t="s">
        <v>65</v>
      </c>
      <c r="Y63" s="88" t="s">
        <v>65</v>
      </c>
      <c r="Z63" s="89" t="s">
        <v>287</v>
      </c>
      <c r="AA63" s="97"/>
      <c r="AB63" s="157" t="s">
        <v>288</v>
      </c>
      <c r="AC63" s="159"/>
    </row>
    <row r="64" spans="1:29" s="76" customFormat="1" ht="11.25" customHeight="1">
      <c r="A64" s="79" t="s">
        <v>289</v>
      </c>
      <c r="B64" s="80" t="s">
        <v>1106</v>
      </c>
      <c r="C64" s="81" t="s">
        <v>80</v>
      </c>
      <c r="D64" s="82"/>
      <c r="E64" s="83" t="s">
        <v>69</v>
      </c>
      <c r="F64" s="78" t="s">
        <v>65</v>
      </c>
      <c r="G64" s="102"/>
      <c r="H64" s="85" t="s">
        <v>65</v>
      </c>
      <c r="I64" s="86"/>
      <c r="J64" s="78" t="s">
        <v>65</v>
      </c>
      <c r="K64" s="87" t="s">
        <v>65</v>
      </c>
      <c r="L64" s="85" t="s">
        <v>65</v>
      </c>
      <c r="M64" s="85" t="s">
        <v>65</v>
      </c>
      <c r="N64" s="85" t="s">
        <v>65</v>
      </c>
      <c r="O64" s="88" t="s">
        <v>65</v>
      </c>
      <c r="P64" s="78" t="s">
        <v>65</v>
      </c>
      <c r="Q64" s="88" t="s">
        <v>65</v>
      </c>
      <c r="R64" s="78" t="s">
        <v>65</v>
      </c>
      <c r="S64" s="85" t="s">
        <v>67</v>
      </c>
      <c r="T64" s="85" t="s">
        <v>68</v>
      </c>
      <c r="U64" s="85" t="s">
        <v>69</v>
      </c>
      <c r="V64" s="88" t="s">
        <v>69</v>
      </c>
      <c r="W64" s="78"/>
      <c r="X64" s="85" t="s">
        <v>71</v>
      </c>
      <c r="Y64" s="88" t="s">
        <v>71</v>
      </c>
      <c r="Z64" s="89" t="s">
        <v>290</v>
      </c>
      <c r="AA64" s="97" t="s">
        <v>65</v>
      </c>
      <c r="AB64" s="157" t="s">
        <v>622</v>
      </c>
      <c r="AC64" s="159"/>
    </row>
    <row r="65" spans="1:29" s="75" customFormat="1" ht="11.25" customHeight="1">
      <c r="A65" s="79" t="s">
        <v>289</v>
      </c>
      <c r="B65" s="80" t="s">
        <v>291</v>
      </c>
      <c r="C65" s="81" t="s">
        <v>80</v>
      </c>
      <c r="D65" s="91">
        <v>0.05</v>
      </c>
      <c r="E65" s="83" t="s">
        <v>115</v>
      </c>
      <c r="F65" s="78" t="s">
        <v>65</v>
      </c>
      <c r="G65" s="84">
        <v>500000</v>
      </c>
      <c r="H65" s="85" t="s">
        <v>65</v>
      </c>
      <c r="I65" s="86"/>
      <c r="J65" s="78" t="s">
        <v>65</v>
      </c>
      <c r="K65" s="87" t="s">
        <v>65</v>
      </c>
      <c r="L65" s="85" t="s">
        <v>65</v>
      </c>
      <c r="M65" s="85" t="s">
        <v>65</v>
      </c>
      <c r="N65" s="85" t="s">
        <v>65</v>
      </c>
      <c r="O65" s="88" t="s">
        <v>65</v>
      </c>
      <c r="P65" s="78" t="s">
        <v>65</v>
      </c>
      <c r="Q65" s="88" t="s">
        <v>65</v>
      </c>
      <c r="R65" s="78" t="s">
        <v>65</v>
      </c>
      <c r="S65" s="85" t="s">
        <v>46</v>
      </c>
      <c r="T65" s="85" t="s">
        <v>220</v>
      </c>
      <c r="U65" s="85" t="s">
        <v>292</v>
      </c>
      <c r="V65" s="88" t="s">
        <v>90</v>
      </c>
      <c r="W65" s="78" t="s">
        <v>65</v>
      </c>
      <c r="X65" s="85" t="s">
        <v>65</v>
      </c>
      <c r="Y65" s="88" t="s">
        <v>65</v>
      </c>
      <c r="Z65" s="89" t="s">
        <v>293</v>
      </c>
      <c r="AA65" s="97" t="s">
        <v>65</v>
      </c>
      <c r="AB65" s="157"/>
      <c r="AC65" s="159" t="s">
        <v>294</v>
      </c>
    </row>
    <row r="66" spans="1:29" s="75" customFormat="1" ht="11.25" customHeight="1">
      <c r="A66" s="79" t="s">
        <v>289</v>
      </c>
      <c r="B66" s="80" t="s">
        <v>298</v>
      </c>
      <c r="C66" s="81" t="s">
        <v>63</v>
      </c>
      <c r="D66" s="82">
        <f>5000/(1/3)</f>
        <v>15000</v>
      </c>
      <c r="E66" s="83" t="s">
        <v>64</v>
      </c>
      <c r="F66" s="78">
        <v>65</v>
      </c>
      <c r="G66" s="84" t="s">
        <v>65</v>
      </c>
      <c r="H66" s="85" t="s">
        <v>65</v>
      </c>
      <c r="I66" s="86"/>
      <c r="J66" s="78" t="s">
        <v>65</v>
      </c>
      <c r="K66" s="87" t="s">
        <v>65</v>
      </c>
      <c r="L66" s="85" t="s">
        <v>65</v>
      </c>
      <c r="M66" s="85" t="s">
        <v>65</v>
      </c>
      <c r="N66" s="85" t="s">
        <v>65</v>
      </c>
      <c r="O66" s="88" t="s">
        <v>65</v>
      </c>
      <c r="P66" s="78" t="s">
        <v>65</v>
      </c>
      <c r="Q66" s="88" t="s">
        <v>65</v>
      </c>
      <c r="R66" s="78" t="s">
        <v>65</v>
      </c>
      <c r="S66" s="85" t="s">
        <v>67</v>
      </c>
      <c r="T66" s="85" t="s">
        <v>68</v>
      </c>
      <c r="U66" s="85" t="s">
        <v>69</v>
      </c>
      <c r="V66" s="88" t="s">
        <v>69</v>
      </c>
      <c r="W66" s="90"/>
      <c r="X66" s="85" t="s">
        <v>65</v>
      </c>
      <c r="Y66" s="88" t="s">
        <v>65</v>
      </c>
      <c r="Z66" s="89" t="s">
        <v>299</v>
      </c>
      <c r="AA66" s="97" t="s">
        <v>65</v>
      </c>
      <c r="AB66" s="157" t="s">
        <v>300</v>
      </c>
      <c r="AC66" s="159"/>
    </row>
    <row r="67" spans="1:29" s="75" customFormat="1" ht="11.25" customHeight="1">
      <c r="A67" s="79" t="s">
        <v>289</v>
      </c>
      <c r="B67" s="80" t="s">
        <v>301</v>
      </c>
      <c r="C67" s="81" t="s">
        <v>76</v>
      </c>
      <c r="D67" s="82">
        <f>5000/(1/3)</f>
        <v>15000</v>
      </c>
      <c r="E67" s="83" t="s">
        <v>64</v>
      </c>
      <c r="F67" s="78" t="s">
        <v>65</v>
      </c>
      <c r="G67" s="84" t="s">
        <v>65</v>
      </c>
      <c r="H67" s="85" t="s">
        <v>106</v>
      </c>
      <c r="I67" s="86"/>
      <c r="J67" s="78" t="s">
        <v>65</v>
      </c>
      <c r="K67" s="87" t="s">
        <v>65</v>
      </c>
      <c r="L67" s="85" t="s">
        <v>65</v>
      </c>
      <c r="M67" s="85" t="s">
        <v>65</v>
      </c>
      <c r="N67" s="85" t="s">
        <v>65</v>
      </c>
      <c r="O67" s="88" t="s">
        <v>65</v>
      </c>
      <c r="P67" s="78" t="s">
        <v>65</v>
      </c>
      <c r="Q67" s="88" t="s">
        <v>65</v>
      </c>
      <c r="R67" s="78" t="s">
        <v>65</v>
      </c>
      <c r="S67" s="85" t="s">
        <v>67</v>
      </c>
      <c r="T67" s="85" t="s">
        <v>68</v>
      </c>
      <c r="U67" s="85" t="s">
        <v>302</v>
      </c>
      <c r="V67" s="88" t="s">
        <v>1090</v>
      </c>
      <c r="W67" s="90"/>
      <c r="X67" s="85" t="s">
        <v>65</v>
      </c>
      <c r="Y67" s="88" t="s">
        <v>65</v>
      </c>
      <c r="Z67" s="89" t="s">
        <v>303</v>
      </c>
      <c r="AA67" s="97" t="s">
        <v>65</v>
      </c>
      <c r="AB67" s="157" t="s">
        <v>304</v>
      </c>
      <c r="AC67" s="159" t="s">
        <v>305</v>
      </c>
    </row>
    <row r="68" spans="1:29" s="75" customFormat="1" ht="11.25" customHeight="1">
      <c r="A68" s="79" t="s">
        <v>289</v>
      </c>
      <c r="B68" s="80" t="s">
        <v>306</v>
      </c>
      <c r="C68" s="81" t="s">
        <v>89</v>
      </c>
      <c r="D68" s="82">
        <f>2000/(1/3)</f>
        <v>6000</v>
      </c>
      <c r="E68" s="83" t="s">
        <v>64</v>
      </c>
      <c r="F68" s="78" t="s">
        <v>65</v>
      </c>
      <c r="G68" s="84" t="s">
        <v>65</v>
      </c>
      <c r="H68" s="85" t="s">
        <v>65</v>
      </c>
      <c r="I68" s="86"/>
      <c r="J68" s="78" t="s">
        <v>65</v>
      </c>
      <c r="K68" s="87" t="s">
        <v>65</v>
      </c>
      <c r="L68" s="85" t="s">
        <v>65</v>
      </c>
      <c r="M68" s="85" t="s">
        <v>65</v>
      </c>
      <c r="N68" s="85" t="s">
        <v>65</v>
      </c>
      <c r="O68" s="88" t="s">
        <v>88</v>
      </c>
      <c r="P68" s="78" t="s">
        <v>65</v>
      </c>
      <c r="Q68" s="88" t="s">
        <v>65</v>
      </c>
      <c r="R68" s="78" t="s">
        <v>65</v>
      </c>
      <c r="S68" s="85" t="s">
        <v>67</v>
      </c>
      <c r="T68" s="85" t="s">
        <v>68</v>
      </c>
      <c r="U68" s="85" t="s">
        <v>69</v>
      </c>
      <c r="V68" s="88" t="s">
        <v>69</v>
      </c>
      <c r="W68" s="78"/>
      <c r="X68" s="85" t="s">
        <v>65</v>
      </c>
      <c r="Y68" s="88" t="s">
        <v>65</v>
      </c>
      <c r="Z68" s="89" t="s">
        <v>307</v>
      </c>
      <c r="AA68" s="97" t="s">
        <v>308</v>
      </c>
      <c r="AB68" s="157"/>
      <c r="AC68" s="159" t="s">
        <v>309</v>
      </c>
    </row>
    <row r="69" spans="1:29" s="75" customFormat="1" ht="11.25" customHeight="1">
      <c r="A69" s="79" t="s">
        <v>289</v>
      </c>
      <c r="B69" s="80" t="s">
        <v>310</v>
      </c>
      <c r="C69" s="81" t="s">
        <v>76</v>
      </c>
      <c r="D69" s="91"/>
      <c r="E69" s="83" t="s">
        <v>166</v>
      </c>
      <c r="F69" s="78" t="s">
        <v>65</v>
      </c>
      <c r="G69" s="84" t="s">
        <v>65</v>
      </c>
      <c r="H69" s="85" t="s">
        <v>77</v>
      </c>
      <c r="I69" s="86"/>
      <c r="J69" s="78"/>
      <c r="K69" s="87">
        <v>0.3</v>
      </c>
      <c r="L69" s="85" t="s">
        <v>65</v>
      </c>
      <c r="M69" s="85" t="s">
        <v>65</v>
      </c>
      <c r="N69" s="85" t="s">
        <v>65</v>
      </c>
      <c r="O69" s="88" t="s">
        <v>88</v>
      </c>
      <c r="P69" s="78" t="s">
        <v>66</v>
      </c>
      <c r="Q69" s="88" t="s">
        <v>65</v>
      </c>
      <c r="R69" s="78" t="s">
        <v>65</v>
      </c>
      <c r="S69" s="85" t="s">
        <v>67</v>
      </c>
      <c r="T69" s="85" t="s">
        <v>68</v>
      </c>
      <c r="U69" s="85" t="s">
        <v>69</v>
      </c>
      <c r="V69" s="85" t="s">
        <v>69</v>
      </c>
      <c r="W69" s="90"/>
      <c r="X69" s="85" t="s">
        <v>65</v>
      </c>
      <c r="Y69" s="88" t="s">
        <v>65</v>
      </c>
      <c r="Z69" s="89" t="s">
        <v>308</v>
      </c>
      <c r="AA69" s="97" t="s">
        <v>307</v>
      </c>
      <c r="AB69" s="157" t="s">
        <v>311</v>
      </c>
      <c r="AC69" s="159" t="s">
        <v>312</v>
      </c>
    </row>
    <row r="70" spans="1:29" s="76" customFormat="1" ht="11.25" customHeight="1">
      <c r="A70" s="79" t="s">
        <v>289</v>
      </c>
      <c r="B70" s="80" t="s">
        <v>319</v>
      </c>
      <c r="C70" s="81" t="s">
        <v>106</v>
      </c>
      <c r="D70" s="89" t="s">
        <v>65</v>
      </c>
      <c r="E70" s="83" t="s">
        <v>106</v>
      </c>
      <c r="F70" s="78" t="s">
        <v>65</v>
      </c>
      <c r="G70" s="84" t="s">
        <v>65</v>
      </c>
      <c r="H70" s="85" t="s">
        <v>65</v>
      </c>
      <c r="I70" s="86" t="s">
        <v>88</v>
      </c>
      <c r="J70" s="78" t="s">
        <v>65</v>
      </c>
      <c r="K70" s="87" t="s">
        <v>65</v>
      </c>
      <c r="L70" s="85" t="s">
        <v>65</v>
      </c>
      <c r="M70" s="85" t="s">
        <v>65</v>
      </c>
      <c r="N70" s="85" t="s">
        <v>65</v>
      </c>
      <c r="O70" s="88" t="s">
        <v>65</v>
      </c>
      <c r="P70" s="78" t="s">
        <v>66</v>
      </c>
      <c r="Q70" s="88" t="s">
        <v>65</v>
      </c>
      <c r="R70" s="78" t="s">
        <v>65</v>
      </c>
      <c r="S70" s="85" t="s">
        <v>67</v>
      </c>
      <c r="T70" s="85" t="s">
        <v>68</v>
      </c>
      <c r="U70" s="85" t="s">
        <v>69</v>
      </c>
      <c r="V70" s="88" t="s">
        <v>90</v>
      </c>
      <c r="W70" s="78" t="s">
        <v>65</v>
      </c>
      <c r="X70" s="85" t="s">
        <v>65</v>
      </c>
      <c r="Y70" s="88" t="s">
        <v>65</v>
      </c>
      <c r="Z70" s="89" t="s">
        <v>320</v>
      </c>
      <c r="AA70" s="97" t="s">
        <v>65</v>
      </c>
      <c r="AB70" s="157" t="s">
        <v>321</v>
      </c>
      <c r="AC70" s="159" t="s">
        <v>1107</v>
      </c>
    </row>
    <row r="71" spans="1:29" s="75" customFormat="1" ht="11.25" customHeight="1">
      <c r="A71" s="79" t="s">
        <v>289</v>
      </c>
      <c r="B71" s="80" t="s">
        <v>623</v>
      </c>
      <c r="C71" s="81" t="s">
        <v>106</v>
      </c>
      <c r="D71" s="103">
        <f>75000/(1/3)</f>
        <v>225000</v>
      </c>
      <c r="E71" s="83" t="s">
        <v>106</v>
      </c>
      <c r="F71" s="78"/>
      <c r="G71" s="84"/>
      <c r="H71" s="85"/>
      <c r="I71" s="86" t="s">
        <v>88</v>
      </c>
      <c r="J71" s="78"/>
      <c r="K71" s="87"/>
      <c r="L71" s="85"/>
      <c r="M71" s="85"/>
      <c r="N71" s="85"/>
      <c r="O71" s="88"/>
      <c r="P71" s="78"/>
      <c r="Q71" s="88"/>
      <c r="R71" s="78"/>
      <c r="S71" s="85" t="s">
        <v>46</v>
      </c>
      <c r="T71" s="85" t="s">
        <v>68</v>
      </c>
      <c r="U71" s="85" t="s">
        <v>516</v>
      </c>
      <c r="V71" s="88" t="s">
        <v>86</v>
      </c>
      <c r="W71" s="78"/>
      <c r="X71" s="85"/>
      <c r="Y71" s="88"/>
      <c r="Z71" s="89" t="s">
        <v>515</v>
      </c>
      <c r="AA71" s="97"/>
      <c r="AB71" s="157" t="s">
        <v>624</v>
      </c>
      <c r="AC71" s="159" t="s">
        <v>625</v>
      </c>
    </row>
    <row r="72" spans="1:29" s="75" customFormat="1" ht="11.25" customHeight="1">
      <c r="A72" s="79" t="s">
        <v>289</v>
      </c>
      <c r="B72" s="80" t="s">
        <v>1088</v>
      </c>
      <c r="C72" s="81" t="s">
        <v>76</v>
      </c>
      <c r="D72" s="82">
        <f>100000/(1/3)</f>
        <v>300000</v>
      </c>
      <c r="E72" s="83" t="s">
        <v>64</v>
      </c>
      <c r="F72" s="78"/>
      <c r="G72" s="84"/>
      <c r="H72" s="85" t="s">
        <v>77</v>
      </c>
      <c r="I72" s="86"/>
      <c r="J72" s="78"/>
      <c r="K72" s="87"/>
      <c r="L72" s="85"/>
      <c r="M72" s="85"/>
      <c r="N72" s="85"/>
      <c r="O72" s="88" t="s">
        <v>88</v>
      </c>
      <c r="P72" s="78" t="s">
        <v>66</v>
      </c>
      <c r="Q72" s="88"/>
      <c r="R72" s="78"/>
      <c r="S72" s="85" t="s">
        <v>67</v>
      </c>
      <c r="T72" s="85" t="s">
        <v>68</v>
      </c>
      <c r="U72" s="85" t="s">
        <v>69</v>
      </c>
      <c r="V72" s="88" t="s">
        <v>90</v>
      </c>
      <c r="W72" s="78"/>
      <c r="X72" s="85"/>
      <c r="Y72" s="88"/>
      <c r="Z72" s="89" t="s">
        <v>1065</v>
      </c>
      <c r="AA72" s="97" t="s">
        <v>1066</v>
      </c>
      <c r="AB72" s="161"/>
      <c r="AC72" s="159" t="s">
        <v>1067</v>
      </c>
    </row>
    <row r="73" spans="1:29" s="75" customFormat="1" ht="11.25" customHeight="1">
      <c r="A73" s="79" t="s">
        <v>322</v>
      </c>
      <c r="B73" s="80" t="s">
        <v>323</v>
      </c>
      <c r="C73" s="81" t="s">
        <v>80</v>
      </c>
      <c r="D73" s="82">
        <v>45000</v>
      </c>
      <c r="E73" s="83" t="s">
        <v>64</v>
      </c>
      <c r="F73" s="78" t="s">
        <v>65</v>
      </c>
      <c r="G73" s="84" t="s">
        <v>65</v>
      </c>
      <c r="H73" s="85" t="s">
        <v>65</v>
      </c>
      <c r="I73" s="86"/>
      <c r="J73" s="78" t="s">
        <v>65</v>
      </c>
      <c r="K73" s="87" t="s">
        <v>65</v>
      </c>
      <c r="L73" s="85" t="s">
        <v>65</v>
      </c>
      <c r="M73" s="85" t="s">
        <v>65</v>
      </c>
      <c r="N73" s="85" t="s">
        <v>65</v>
      </c>
      <c r="O73" s="88" t="s">
        <v>65</v>
      </c>
      <c r="P73" s="78" t="s">
        <v>65</v>
      </c>
      <c r="Q73" s="88" t="s">
        <v>65</v>
      </c>
      <c r="R73" s="78" t="s">
        <v>65</v>
      </c>
      <c r="S73" s="85" t="s">
        <v>67</v>
      </c>
      <c r="T73" s="85" t="s">
        <v>68</v>
      </c>
      <c r="U73" s="85" t="s">
        <v>314</v>
      </c>
      <c r="V73" s="88" t="s">
        <v>90</v>
      </c>
      <c r="W73" s="78" t="s">
        <v>65</v>
      </c>
      <c r="X73" s="85" t="s">
        <v>65</v>
      </c>
      <c r="Y73" s="88"/>
      <c r="Z73" s="89" t="s">
        <v>324</v>
      </c>
      <c r="AA73" s="97" t="s">
        <v>65</v>
      </c>
      <c r="AB73" s="157" t="s">
        <v>325</v>
      </c>
      <c r="AC73" s="159" t="s">
        <v>626</v>
      </c>
    </row>
    <row r="74" spans="1:29" s="75" customFormat="1" ht="11.25" customHeight="1">
      <c r="A74" s="79" t="s">
        <v>322</v>
      </c>
      <c r="B74" s="80" t="s">
        <v>326</v>
      </c>
      <c r="C74" s="81" t="s">
        <v>106</v>
      </c>
      <c r="D74" s="82">
        <v>3000</v>
      </c>
      <c r="E74" s="83" t="s">
        <v>64</v>
      </c>
      <c r="F74" s="78" t="s">
        <v>65</v>
      </c>
      <c r="G74" s="84" t="s">
        <v>65</v>
      </c>
      <c r="H74" s="85" t="s">
        <v>65</v>
      </c>
      <c r="I74" s="86" t="s">
        <v>88</v>
      </c>
      <c r="J74" s="78" t="s">
        <v>65</v>
      </c>
      <c r="K74" s="87" t="s">
        <v>65</v>
      </c>
      <c r="L74" s="85" t="s">
        <v>65</v>
      </c>
      <c r="M74" s="85" t="s">
        <v>65</v>
      </c>
      <c r="N74" s="85" t="s">
        <v>65</v>
      </c>
      <c r="O74" s="88" t="s">
        <v>65</v>
      </c>
      <c r="P74" s="78" t="s">
        <v>65</v>
      </c>
      <c r="Q74" s="88" t="s">
        <v>65</v>
      </c>
      <c r="R74" s="78" t="s">
        <v>65</v>
      </c>
      <c r="S74" s="85" t="s">
        <v>67</v>
      </c>
      <c r="T74" s="85" t="s">
        <v>68</v>
      </c>
      <c r="U74" s="85" t="s">
        <v>314</v>
      </c>
      <c r="V74" s="88" t="s">
        <v>90</v>
      </c>
      <c r="W74" s="78" t="s">
        <v>65</v>
      </c>
      <c r="X74" s="85" t="s">
        <v>65</v>
      </c>
      <c r="Y74" s="88" t="s">
        <v>65</v>
      </c>
      <c r="Z74" s="89" t="s">
        <v>327</v>
      </c>
      <c r="AA74" s="97" t="s">
        <v>65</v>
      </c>
      <c r="AB74" s="157" t="s">
        <v>328</v>
      </c>
      <c r="AC74" s="159" t="s">
        <v>329</v>
      </c>
    </row>
    <row r="75" spans="1:29" s="75" customFormat="1" ht="11.25" customHeight="1">
      <c r="A75" s="79" t="s">
        <v>322</v>
      </c>
      <c r="B75" s="80" t="s">
        <v>330</v>
      </c>
      <c r="C75" s="81" t="s">
        <v>63</v>
      </c>
      <c r="D75" s="82">
        <v>12480</v>
      </c>
      <c r="E75" s="83" t="s">
        <v>64</v>
      </c>
      <c r="F75" s="78">
        <v>65</v>
      </c>
      <c r="G75" s="84">
        <v>25000</v>
      </c>
      <c r="H75" s="85" t="s">
        <v>65</v>
      </c>
      <c r="I75" s="86" t="s">
        <v>88</v>
      </c>
      <c r="J75" s="78" t="s">
        <v>65</v>
      </c>
      <c r="K75" s="87" t="s">
        <v>65</v>
      </c>
      <c r="L75" s="85" t="s">
        <v>65</v>
      </c>
      <c r="M75" s="85" t="s">
        <v>65</v>
      </c>
      <c r="N75" s="85" t="s">
        <v>65</v>
      </c>
      <c r="O75" s="88" t="s">
        <v>65</v>
      </c>
      <c r="P75" s="78" t="s">
        <v>66</v>
      </c>
      <c r="Q75" s="88">
        <v>60</v>
      </c>
      <c r="R75" s="78" t="s">
        <v>65</v>
      </c>
      <c r="S75" s="85" t="s">
        <v>67</v>
      </c>
      <c r="T75" s="85" t="s">
        <v>68</v>
      </c>
      <c r="U75" s="85" t="s">
        <v>314</v>
      </c>
      <c r="V75" s="88" t="s">
        <v>90</v>
      </c>
      <c r="W75" s="78" t="s">
        <v>65</v>
      </c>
      <c r="X75" s="85" t="s">
        <v>65</v>
      </c>
      <c r="Y75" s="88" t="s">
        <v>65</v>
      </c>
      <c r="Z75" s="89" t="s">
        <v>331</v>
      </c>
      <c r="AA75" s="97" t="s">
        <v>332</v>
      </c>
      <c r="AB75" s="94" t="s">
        <v>333</v>
      </c>
      <c r="AC75" s="159" t="s">
        <v>334</v>
      </c>
    </row>
    <row r="76" spans="1:29" s="75" customFormat="1" ht="11.25" customHeight="1">
      <c r="A76" s="79" t="s">
        <v>322</v>
      </c>
      <c r="B76" s="80" t="s">
        <v>335</v>
      </c>
      <c r="C76" s="81" t="s">
        <v>89</v>
      </c>
      <c r="D76" s="82">
        <v>12480</v>
      </c>
      <c r="E76" s="83" t="s">
        <v>64</v>
      </c>
      <c r="F76" s="78" t="s">
        <v>65</v>
      </c>
      <c r="G76" s="84">
        <v>17000</v>
      </c>
      <c r="H76" s="85" t="s">
        <v>65</v>
      </c>
      <c r="I76" s="86"/>
      <c r="J76" s="78" t="s">
        <v>65</v>
      </c>
      <c r="K76" s="87" t="s">
        <v>65</v>
      </c>
      <c r="L76" s="85" t="s">
        <v>88</v>
      </c>
      <c r="M76" s="85" t="s">
        <v>65</v>
      </c>
      <c r="N76" s="85" t="s">
        <v>65</v>
      </c>
      <c r="O76" s="88" t="s">
        <v>88</v>
      </c>
      <c r="P76" s="78" t="s">
        <v>65</v>
      </c>
      <c r="Q76" s="88" t="s">
        <v>65</v>
      </c>
      <c r="R76" s="78" t="s">
        <v>65</v>
      </c>
      <c r="S76" s="85" t="s">
        <v>67</v>
      </c>
      <c r="T76" s="85" t="s">
        <v>68</v>
      </c>
      <c r="U76" s="85" t="s">
        <v>314</v>
      </c>
      <c r="V76" s="88" t="s">
        <v>90</v>
      </c>
      <c r="W76" s="78" t="s">
        <v>65</v>
      </c>
      <c r="X76" s="85" t="s">
        <v>65</v>
      </c>
      <c r="Y76" s="88" t="s">
        <v>65</v>
      </c>
      <c r="Z76" s="89" t="s">
        <v>336</v>
      </c>
      <c r="AA76" s="97" t="s">
        <v>331</v>
      </c>
      <c r="AB76" s="157"/>
      <c r="AC76" s="159" t="s">
        <v>337</v>
      </c>
    </row>
    <row r="77" spans="1:29" s="75" customFormat="1" ht="11.25" customHeight="1">
      <c r="A77" s="79" t="s">
        <v>322</v>
      </c>
      <c r="B77" s="80" t="s">
        <v>338</v>
      </c>
      <c r="C77" s="81" t="s">
        <v>76</v>
      </c>
      <c r="D77" s="82">
        <v>24960</v>
      </c>
      <c r="E77" s="83" t="s">
        <v>64</v>
      </c>
      <c r="F77" s="78" t="s">
        <v>65</v>
      </c>
      <c r="G77" s="84" t="s">
        <v>65</v>
      </c>
      <c r="H77" s="85" t="s">
        <v>77</v>
      </c>
      <c r="I77" s="86"/>
      <c r="J77" s="78" t="s">
        <v>65</v>
      </c>
      <c r="K77" s="87">
        <v>0.1</v>
      </c>
      <c r="L77" s="85" t="s">
        <v>65</v>
      </c>
      <c r="M77" s="85" t="s">
        <v>65</v>
      </c>
      <c r="N77" s="85" t="s">
        <v>65</v>
      </c>
      <c r="O77" s="88" t="s">
        <v>65</v>
      </c>
      <c r="P77" s="78" t="s">
        <v>66</v>
      </c>
      <c r="Q77" s="88" t="s">
        <v>65</v>
      </c>
      <c r="R77" s="78" t="s">
        <v>65</v>
      </c>
      <c r="S77" s="85" t="s">
        <v>67</v>
      </c>
      <c r="T77" s="85" t="s">
        <v>68</v>
      </c>
      <c r="U77" s="85" t="s">
        <v>314</v>
      </c>
      <c r="V77" s="88" t="s">
        <v>90</v>
      </c>
      <c r="W77" s="78" t="s">
        <v>65</v>
      </c>
      <c r="X77" s="85" t="s">
        <v>65</v>
      </c>
      <c r="Y77" s="88" t="s">
        <v>65</v>
      </c>
      <c r="Z77" s="89" t="s">
        <v>339</v>
      </c>
      <c r="AA77" s="97" t="s">
        <v>65</v>
      </c>
      <c r="AB77" s="157"/>
      <c r="AC77" s="159" t="s">
        <v>340</v>
      </c>
    </row>
    <row r="78" spans="1:29" s="75" customFormat="1" ht="11.25" customHeight="1">
      <c r="A78" s="79" t="s">
        <v>322</v>
      </c>
      <c r="B78" s="80" t="s">
        <v>341</v>
      </c>
      <c r="C78" s="81" t="s">
        <v>76</v>
      </c>
      <c r="D78" s="82">
        <v>12480</v>
      </c>
      <c r="E78" s="83" t="s">
        <v>64</v>
      </c>
      <c r="F78" s="78" t="s">
        <v>65</v>
      </c>
      <c r="G78" s="84" t="s">
        <v>65</v>
      </c>
      <c r="H78" s="85" t="s">
        <v>77</v>
      </c>
      <c r="I78" s="86" t="s">
        <v>88</v>
      </c>
      <c r="J78" s="78" t="s">
        <v>88</v>
      </c>
      <c r="K78" s="87" t="s">
        <v>65</v>
      </c>
      <c r="L78" s="85" t="s">
        <v>65</v>
      </c>
      <c r="M78" s="85" t="s">
        <v>65</v>
      </c>
      <c r="N78" s="85" t="s">
        <v>65</v>
      </c>
      <c r="O78" s="88" t="s">
        <v>65</v>
      </c>
      <c r="P78" s="78" t="s">
        <v>66</v>
      </c>
      <c r="Q78" s="88" t="s">
        <v>65</v>
      </c>
      <c r="R78" s="78" t="s">
        <v>65</v>
      </c>
      <c r="S78" s="85" t="s">
        <v>67</v>
      </c>
      <c r="T78" s="85" t="s">
        <v>68</v>
      </c>
      <c r="U78" s="85" t="s">
        <v>314</v>
      </c>
      <c r="V78" s="88" t="s">
        <v>90</v>
      </c>
      <c r="W78" s="78" t="s">
        <v>65</v>
      </c>
      <c r="X78" s="85" t="s">
        <v>65</v>
      </c>
      <c r="Y78" s="88" t="s">
        <v>65</v>
      </c>
      <c r="Z78" s="89" t="s">
        <v>342</v>
      </c>
      <c r="AA78" s="97" t="s">
        <v>343</v>
      </c>
      <c r="AB78" s="157"/>
      <c r="AC78" s="159" t="s">
        <v>344</v>
      </c>
    </row>
    <row r="79" spans="1:29" s="75" customFormat="1" ht="11.25" customHeight="1">
      <c r="A79" s="79" t="s">
        <v>322</v>
      </c>
      <c r="B79" s="80" t="s">
        <v>345</v>
      </c>
      <c r="C79" s="81" t="s">
        <v>76</v>
      </c>
      <c r="D79" s="82">
        <v>12480</v>
      </c>
      <c r="E79" s="83" t="s">
        <v>64</v>
      </c>
      <c r="F79" s="78">
        <v>62</v>
      </c>
      <c r="G79" s="84" t="s">
        <v>65</v>
      </c>
      <c r="H79" s="85" t="s">
        <v>77</v>
      </c>
      <c r="I79" s="86" t="s">
        <v>88</v>
      </c>
      <c r="J79" s="78" t="s">
        <v>65</v>
      </c>
      <c r="K79" s="87">
        <v>0.1</v>
      </c>
      <c r="L79" s="85" t="s">
        <v>65</v>
      </c>
      <c r="M79" s="85" t="s">
        <v>65</v>
      </c>
      <c r="N79" s="85" t="s">
        <v>65</v>
      </c>
      <c r="O79" s="88" t="s">
        <v>65</v>
      </c>
      <c r="P79" s="78" t="s">
        <v>66</v>
      </c>
      <c r="Q79" s="88" t="s">
        <v>65</v>
      </c>
      <c r="R79" s="78" t="s">
        <v>65</v>
      </c>
      <c r="S79" s="85" t="s">
        <v>67</v>
      </c>
      <c r="T79" s="85" t="s">
        <v>68</v>
      </c>
      <c r="U79" s="85" t="s">
        <v>314</v>
      </c>
      <c r="V79" s="88" t="s">
        <v>90</v>
      </c>
      <c r="W79" s="78" t="s">
        <v>65</v>
      </c>
      <c r="X79" s="85" t="s">
        <v>65</v>
      </c>
      <c r="Y79" s="88" t="s">
        <v>65</v>
      </c>
      <c r="Z79" s="89" t="s">
        <v>343</v>
      </c>
      <c r="AA79" s="97" t="s">
        <v>342</v>
      </c>
      <c r="AB79" s="157"/>
      <c r="AC79" s="159" t="s">
        <v>344</v>
      </c>
    </row>
    <row r="80" spans="1:29" s="75" customFormat="1" ht="11.25" customHeight="1">
      <c r="A80" s="79" t="s">
        <v>322</v>
      </c>
      <c r="B80" s="80" t="s">
        <v>346</v>
      </c>
      <c r="C80" s="81" t="s">
        <v>80</v>
      </c>
      <c r="D80" s="91">
        <v>0.35</v>
      </c>
      <c r="E80" s="83" t="s">
        <v>87</v>
      </c>
      <c r="F80" s="78" t="s">
        <v>65</v>
      </c>
      <c r="G80" s="84" t="s">
        <v>65</v>
      </c>
      <c r="H80" s="85" t="s">
        <v>65</v>
      </c>
      <c r="I80" s="86"/>
      <c r="J80" s="78" t="s">
        <v>65</v>
      </c>
      <c r="K80" s="87" t="s">
        <v>65</v>
      </c>
      <c r="L80" s="85" t="s">
        <v>65</v>
      </c>
      <c r="M80" s="85" t="s">
        <v>65</v>
      </c>
      <c r="N80" s="85" t="s">
        <v>65</v>
      </c>
      <c r="O80" s="88" t="s">
        <v>65</v>
      </c>
      <c r="P80" s="78" t="s">
        <v>65</v>
      </c>
      <c r="Q80" s="88" t="s">
        <v>65</v>
      </c>
      <c r="R80" s="78" t="s">
        <v>65</v>
      </c>
      <c r="S80" s="85" t="s">
        <v>67</v>
      </c>
      <c r="T80" s="85" t="s">
        <v>68</v>
      </c>
      <c r="U80" s="85" t="s">
        <v>314</v>
      </c>
      <c r="V80" s="88" t="s">
        <v>90</v>
      </c>
      <c r="W80" s="78" t="s">
        <v>65</v>
      </c>
      <c r="X80" s="85" t="s">
        <v>65</v>
      </c>
      <c r="Y80" s="88" t="s">
        <v>65</v>
      </c>
      <c r="Z80" s="89" t="s">
        <v>347</v>
      </c>
      <c r="AA80" s="97" t="s">
        <v>65</v>
      </c>
      <c r="AB80" s="157" t="s">
        <v>348</v>
      </c>
      <c r="AC80" s="159" t="s">
        <v>340</v>
      </c>
    </row>
    <row r="81" spans="1:29" s="76" customFormat="1" ht="11.25" customHeight="1">
      <c r="A81" s="79" t="s">
        <v>322</v>
      </c>
      <c r="B81" s="80" t="s">
        <v>349</v>
      </c>
      <c r="C81" s="81" t="s">
        <v>63</v>
      </c>
      <c r="D81" s="89" t="s">
        <v>65</v>
      </c>
      <c r="E81" s="83" t="s">
        <v>106</v>
      </c>
      <c r="F81" s="78">
        <v>65</v>
      </c>
      <c r="G81" s="84">
        <v>40000</v>
      </c>
      <c r="H81" s="85" t="s">
        <v>65</v>
      </c>
      <c r="I81" s="86" t="s">
        <v>88</v>
      </c>
      <c r="J81" s="78" t="s">
        <v>65</v>
      </c>
      <c r="K81" s="87" t="s">
        <v>65</v>
      </c>
      <c r="L81" s="85" t="s">
        <v>65</v>
      </c>
      <c r="M81" s="85" t="s">
        <v>65</v>
      </c>
      <c r="N81" s="85" t="s">
        <v>65</v>
      </c>
      <c r="O81" s="88" t="s">
        <v>65</v>
      </c>
      <c r="P81" s="78" t="s">
        <v>65</v>
      </c>
      <c r="Q81" s="88" t="s">
        <v>65</v>
      </c>
      <c r="R81" s="78" t="s">
        <v>65</v>
      </c>
      <c r="S81" s="85" t="s">
        <v>67</v>
      </c>
      <c r="T81" s="85" t="s">
        <v>96</v>
      </c>
      <c r="U81" s="85" t="s">
        <v>314</v>
      </c>
      <c r="V81" s="88" t="s">
        <v>90</v>
      </c>
      <c r="W81" s="78" t="s">
        <v>65</v>
      </c>
      <c r="X81" s="85" t="s">
        <v>65</v>
      </c>
      <c r="Y81" s="88" t="s">
        <v>65</v>
      </c>
      <c r="Z81" s="89" t="s">
        <v>350</v>
      </c>
      <c r="AA81" s="97" t="s">
        <v>65</v>
      </c>
      <c r="AB81" s="157" t="s">
        <v>351</v>
      </c>
      <c r="AC81" s="159" t="s">
        <v>1108</v>
      </c>
    </row>
    <row r="82" spans="1:29" s="76" customFormat="1" ht="11.25" customHeight="1">
      <c r="A82" s="79" t="s">
        <v>352</v>
      </c>
      <c r="B82" s="80" t="s">
        <v>353</v>
      </c>
      <c r="C82" s="81" t="s">
        <v>80</v>
      </c>
      <c r="D82" s="82">
        <v>20000</v>
      </c>
      <c r="E82" s="83" t="s">
        <v>64</v>
      </c>
      <c r="F82" s="78" t="s">
        <v>65</v>
      </c>
      <c r="G82" s="84" t="s">
        <v>65</v>
      </c>
      <c r="H82" s="85" t="s">
        <v>65</v>
      </c>
      <c r="I82" s="86"/>
      <c r="J82" s="78" t="s">
        <v>65</v>
      </c>
      <c r="K82" s="87" t="s">
        <v>65</v>
      </c>
      <c r="L82" s="85" t="s">
        <v>65</v>
      </c>
      <c r="M82" s="85" t="s">
        <v>65</v>
      </c>
      <c r="N82" s="85" t="s">
        <v>65</v>
      </c>
      <c r="O82" s="88" t="s">
        <v>65</v>
      </c>
      <c r="P82" s="78" t="s">
        <v>65</v>
      </c>
      <c r="Q82" s="88" t="s">
        <v>65</v>
      </c>
      <c r="R82" s="78" t="s">
        <v>106</v>
      </c>
      <c r="S82" s="85" t="s">
        <v>46</v>
      </c>
      <c r="T82" s="85" t="s">
        <v>68</v>
      </c>
      <c r="U82" s="85" t="s">
        <v>117</v>
      </c>
      <c r="V82" s="88" t="s">
        <v>117</v>
      </c>
      <c r="W82" s="78" t="s">
        <v>65</v>
      </c>
      <c r="X82" s="85" t="s">
        <v>65</v>
      </c>
      <c r="Y82" s="88" t="s">
        <v>65</v>
      </c>
      <c r="Z82" s="89" t="s">
        <v>354</v>
      </c>
      <c r="AA82" s="97" t="s">
        <v>65</v>
      </c>
      <c r="AB82" s="157" t="s">
        <v>517</v>
      </c>
      <c r="AC82" s="159"/>
    </row>
    <row r="83" spans="1:29" s="75" customFormat="1" ht="11.25" customHeight="1">
      <c r="A83" s="79" t="s">
        <v>352</v>
      </c>
      <c r="B83" s="80" t="s">
        <v>355</v>
      </c>
      <c r="C83" s="81" t="s">
        <v>63</v>
      </c>
      <c r="D83" s="91">
        <v>0.75</v>
      </c>
      <c r="E83" s="83" t="s">
        <v>115</v>
      </c>
      <c r="F83" s="78">
        <v>65</v>
      </c>
      <c r="G83" s="84">
        <v>19800</v>
      </c>
      <c r="H83" s="85" t="s">
        <v>65</v>
      </c>
      <c r="I83" s="86"/>
      <c r="J83" s="78" t="s">
        <v>65</v>
      </c>
      <c r="K83" s="87" t="s">
        <v>65</v>
      </c>
      <c r="L83" s="85" t="s">
        <v>65</v>
      </c>
      <c r="M83" s="85" t="s">
        <v>65</v>
      </c>
      <c r="N83" s="85" t="s">
        <v>65</v>
      </c>
      <c r="O83" s="88" t="s">
        <v>65</v>
      </c>
      <c r="P83" s="78" t="s">
        <v>65</v>
      </c>
      <c r="Q83" s="88" t="s">
        <v>65</v>
      </c>
      <c r="R83" s="78" t="s">
        <v>65</v>
      </c>
      <c r="S83" s="85" t="s">
        <v>46</v>
      </c>
      <c r="T83" s="85" t="s">
        <v>220</v>
      </c>
      <c r="U83" s="85" t="s">
        <v>356</v>
      </c>
      <c r="V83" s="88" t="s">
        <v>90</v>
      </c>
      <c r="W83" s="78" t="s">
        <v>65</v>
      </c>
      <c r="X83" s="85" t="s">
        <v>65</v>
      </c>
      <c r="Y83" s="88" t="s">
        <v>65</v>
      </c>
      <c r="Z83" s="89" t="s">
        <v>357</v>
      </c>
      <c r="AA83" s="97" t="s">
        <v>358</v>
      </c>
      <c r="AB83" s="157"/>
      <c r="AC83" s="159"/>
    </row>
    <row r="84" spans="1:29" s="75" customFormat="1" ht="11.25" customHeight="1">
      <c r="A84" s="79" t="s">
        <v>352</v>
      </c>
      <c r="B84" s="80" t="s">
        <v>359</v>
      </c>
      <c r="C84" s="81" t="s">
        <v>106</v>
      </c>
      <c r="D84" s="89" t="s">
        <v>65</v>
      </c>
      <c r="E84" s="83" t="s">
        <v>106</v>
      </c>
      <c r="F84" s="78" t="s">
        <v>65</v>
      </c>
      <c r="G84" s="84" t="s">
        <v>65</v>
      </c>
      <c r="H84" s="85" t="s">
        <v>65</v>
      </c>
      <c r="I84" s="86" t="s">
        <v>88</v>
      </c>
      <c r="J84" s="78" t="s">
        <v>65</v>
      </c>
      <c r="K84" s="87" t="s">
        <v>65</v>
      </c>
      <c r="L84" s="85" t="s">
        <v>65</v>
      </c>
      <c r="M84" s="85" t="s">
        <v>65</v>
      </c>
      <c r="N84" s="85" t="s">
        <v>65</v>
      </c>
      <c r="O84" s="88" t="s">
        <v>65</v>
      </c>
      <c r="P84" s="78" t="s">
        <v>65</v>
      </c>
      <c r="Q84" s="88" t="s">
        <v>65</v>
      </c>
      <c r="R84" s="78" t="s">
        <v>65</v>
      </c>
      <c r="S84" s="85" t="s">
        <v>46</v>
      </c>
      <c r="T84" s="85" t="s">
        <v>143</v>
      </c>
      <c r="U84" s="85" t="s">
        <v>69</v>
      </c>
      <c r="V84" s="88" t="s">
        <v>69</v>
      </c>
      <c r="W84" s="78" t="s">
        <v>65</v>
      </c>
      <c r="X84" s="85" t="s">
        <v>65</v>
      </c>
      <c r="Y84" s="88" t="s">
        <v>65</v>
      </c>
      <c r="Z84" s="89" t="s">
        <v>360</v>
      </c>
      <c r="AA84" s="97" t="s">
        <v>65</v>
      </c>
      <c r="AB84" s="157" t="s">
        <v>361</v>
      </c>
      <c r="AC84" s="159" t="s">
        <v>362</v>
      </c>
    </row>
    <row r="85" spans="1:29" s="76" customFormat="1" ht="11.25" customHeight="1">
      <c r="A85" s="79" t="s">
        <v>363</v>
      </c>
      <c r="B85" s="80" t="s">
        <v>364</v>
      </c>
      <c r="C85" s="81" t="s">
        <v>80</v>
      </c>
      <c r="D85" s="82">
        <f>7500/0.1</f>
        <v>75000</v>
      </c>
      <c r="E85" s="83" t="s">
        <v>64</v>
      </c>
      <c r="F85" s="78" t="s">
        <v>65</v>
      </c>
      <c r="G85" s="84" t="s">
        <v>65</v>
      </c>
      <c r="H85" s="85" t="s">
        <v>65</v>
      </c>
      <c r="I85" s="86"/>
      <c r="J85" s="78" t="s">
        <v>88</v>
      </c>
      <c r="K85" s="87" t="s">
        <v>65</v>
      </c>
      <c r="L85" s="85" t="s">
        <v>65</v>
      </c>
      <c r="M85" s="85" t="s">
        <v>65</v>
      </c>
      <c r="N85" s="85" t="s">
        <v>65</v>
      </c>
      <c r="O85" s="88" t="s">
        <v>65</v>
      </c>
      <c r="P85" s="78" t="s">
        <v>65</v>
      </c>
      <c r="Q85" s="88" t="s">
        <v>65</v>
      </c>
      <c r="R85" s="78" t="s">
        <v>226</v>
      </c>
      <c r="S85" s="85" t="s">
        <v>116</v>
      </c>
      <c r="T85" s="85" t="s">
        <v>68</v>
      </c>
      <c r="U85" s="85" t="s">
        <v>86</v>
      </c>
      <c r="V85" s="88" t="s">
        <v>86</v>
      </c>
      <c r="W85" s="78" t="s">
        <v>65</v>
      </c>
      <c r="X85" s="85" t="s">
        <v>65</v>
      </c>
      <c r="Y85" s="88" t="s">
        <v>65</v>
      </c>
      <c r="Z85" s="89" t="s">
        <v>365</v>
      </c>
      <c r="AA85" s="97" t="s">
        <v>65</v>
      </c>
      <c r="AB85" s="157" t="s">
        <v>366</v>
      </c>
      <c r="AC85" s="159" t="s">
        <v>1069</v>
      </c>
    </row>
    <row r="86" spans="1:29" s="75" customFormat="1" ht="11.1" customHeight="1">
      <c r="A86" s="79" t="s">
        <v>363</v>
      </c>
      <c r="B86" s="80" t="s">
        <v>1085</v>
      </c>
      <c r="C86" s="81" t="s">
        <v>106</v>
      </c>
      <c r="D86" s="100">
        <v>1</v>
      </c>
      <c r="E86" s="83" t="s">
        <v>87</v>
      </c>
      <c r="F86" s="78"/>
      <c r="G86" s="84"/>
      <c r="H86" s="85" t="s">
        <v>244</v>
      </c>
      <c r="I86" s="86" t="s">
        <v>88</v>
      </c>
      <c r="J86" s="78"/>
      <c r="K86" s="87"/>
      <c r="L86" s="85"/>
      <c r="M86" s="85"/>
      <c r="N86" s="85"/>
      <c r="O86" s="88"/>
      <c r="P86" s="78"/>
      <c r="Q86" s="88"/>
      <c r="R86" s="78"/>
      <c r="S86" s="85" t="s">
        <v>46</v>
      </c>
      <c r="T86" s="85" t="s">
        <v>518</v>
      </c>
      <c r="U86" s="85" t="s">
        <v>221</v>
      </c>
      <c r="V86" s="88" t="s">
        <v>90</v>
      </c>
      <c r="W86" s="78"/>
      <c r="X86" s="85"/>
      <c r="Y86" s="88"/>
      <c r="Z86" s="89" t="s">
        <v>519</v>
      </c>
      <c r="AA86" s="97"/>
      <c r="AB86" s="157" t="s">
        <v>613</v>
      </c>
      <c r="AC86" s="159" t="s">
        <v>614</v>
      </c>
    </row>
    <row r="87" spans="1:29" s="75" customFormat="1" ht="11.1" customHeight="1">
      <c r="A87" s="79" t="s">
        <v>372</v>
      </c>
      <c r="B87" s="80" t="s">
        <v>373</v>
      </c>
      <c r="C87" s="81" t="s">
        <v>63</v>
      </c>
      <c r="D87" s="82">
        <v>175</v>
      </c>
      <c r="E87" s="83" t="s">
        <v>95</v>
      </c>
      <c r="F87" s="78">
        <v>70</v>
      </c>
      <c r="G87" s="84"/>
      <c r="H87" s="85" t="s">
        <v>65</v>
      </c>
      <c r="I87" s="86" t="s">
        <v>88</v>
      </c>
      <c r="J87" s="78" t="s">
        <v>65</v>
      </c>
      <c r="K87" s="87" t="s">
        <v>65</v>
      </c>
      <c r="L87" s="85" t="s">
        <v>65</v>
      </c>
      <c r="M87" s="85" t="s">
        <v>65</v>
      </c>
      <c r="N87" s="85" t="s">
        <v>65</v>
      </c>
      <c r="O87" s="88" t="s">
        <v>65</v>
      </c>
      <c r="P87" s="78" t="s">
        <v>65</v>
      </c>
      <c r="Q87" s="88" t="s">
        <v>65</v>
      </c>
      <c r="R87" s="78" t="s">
        <v>65</v>
      </c>
      <c r="S87" s="85" t="s">
        <v>116</v>
      </c>
      <c r="T87" s="85" t="s">
        <v>96</v>
      </c>
      <c r="U87" s="105" t="s">
        <v>374</v>
      </c>
      <c r="V87" s="88" t="s">
        <v>90</v>
      </c>
      <c r="W87" s="78" t="s">
        <v>65</v>
      </c>
      <c r="X87" s="85" t="s">
        <v>70</v>
      </c>
      <c r="Y87" s="88" t="s">
        <v>70</v>
      </c>
      <c r="Z87" s="89" t="s">
        <v>375</v>
      </c>
      <c r="AA87" s="97" t="s">
        <v>376</v>
      </c>
      <c r="AB87" s="157" t="s">
        <v>377</v>
      </c>
      <c r="AC87" s="159" t="s">
        <v>378</v>
      </c>
    </row>
    <row r="88" spans="1:29" s="75" customFormat="1" ht="11.25" customHeight="1">
      <c r="A88" s="79" t="s">
        <v>372</v>
      </c>
      <c r="B88" s="80" t="s">
        <v>379</v>
      </c>
      <c r="C88" s="81" t="s">
        <v>106</v>
      </c>
      <c r="D88" s="82">
        <v>175</v>
      </c>
      <c r="E88" s="83" t="s">
        <v>95</v>
      </c>
      <c r="F88" s="78" t="s">
        <v>65</v>
      </c>
      <c r="G88" s="84" t="s">
        <v>65</v>
      </c>
      <c r="H88" s="85" t="s">
        <v>65</v>
      </c>
      <c r="I88" s="86" t="s">
        <v>88</v>
      </c>
      <c r="J88" s="78" t="s">
        <v>65</v>
      </c>
      <c r="K88" s="87" t="s">
        <v>65</v>
      </c>
      <c r="L88" s="85" t="s">
        <v>65</v>
      </c>
      <c r="M88" s="85" t="s">
        <v>65</v>
      </c>
      <c r="N88" s="85" t="s">
        <v>65</v>
      </c>
      <c r="O88" s="88" t="s">
        <v>65</v>
      </c>
      <c r="P88" s="78" t="s">
        <v>65</v>
      </c>
      <c r="Q88" s="88" t="s">
        <v>65</v>
      </c>
      <c r="R88" s="78" t="s">
        <v>65</v>
      </c>
      <c r="S88" s="85" t="s">
        <v>116</v>
      </c>
      <c r="T88" s="85" t="s">
        <v>96</v>
      </c>
      <c r="U88" s="105" t="s">
        <v>374</v>
      </c>
      <c r="V88" s="88" t="s">
        <v>90</v>
      </c>
      <c r="W88" s="78" t="s">
        <v>65</v>
      </c>
      <c r="X88" s="85" t="s">
        <v>70</v>
      </c>
      <c r="Y88" s="88" t="s">
        <v>70</v>
      </c>
      <c r="Z88" s="89" t="s">
        <v>380</v>
      </c>
      <c r="AA88" s="97" t="s">
        <v>375</v>
      </c>
      <c r="AB88" s="157" t="s">
        <v>377</v>
      </c>
      <c r="AC88" s="159" t="s">
        <v>381</v>
      </c>
    </row>
    <row r="89" spans="1:29" s="75" customFormat="1" ht="11.25" customHeight="1">
      <c r="A89" s="79" t="s">
        <v>372</v>
      </c>
      <c r="B89" s="80" t="s">
        <v>385</v>
      </c>
      <c r="C89" s="81" t="s">
        <v>76</v>
      </c>
      <c r="D89" s="89" t="s">
        <v>65</v>
      </c>
      <c r="E89" s="83" t="s">
        <v>166</v>
      </c>
      <c r="F89" s="78" t="s">
        <v>65</v>
      </c>
      <c r="G89" s="84" t="s">
        <v>65</v>
      </c>
      <c r="H89" s="85" t="s">
        <v>77</v>
      </c>
      <c r="I89" s="86" t="s">
        <v>88</v>
      </c>
      <c r="J89" s="78" t="s">
        <v>88</v>
      </c>
      <c r="K89" s="87">
        <v>0.1</v>
      </c>
      <c r="L89" s="85" t="s">
        <v>88</v>
      </c>
      <c r="M89" s="85" t="s">
        <v>88</v>
      </c>
      <c r="N89" s="85" t="s">
        <v>65</v>
      </c>
      <c r="O89" s="88" t="s">
        <v>65</v>
      </c>
      <c r="P89" s="78" t="s">
        <v>65</v>
      </c>
      <c r="Q89" s="88" t="s">
        <v>65</v>
      </c>
      <c r="R89" s="78" t="s">
        <v>65</v>
      </c>
      <c r="S89" s="85" t="s">
        <v>116</v>
      </c>
      <c r="T89" s="85" t="s">
        <v>96</v>
      </c>
      <c r="U89" s="105" t="s">
        <v>374</v>
      </c>
      <c r="V89" s="88" t="s">
        <v>90</v>
      </c>
      <c r="W89" s="78" t="s">
        <v>65</v>
      </c>
      <c r="X89" s="85" t="s">
        <v>70</v>
      </c>
      <c r="Y89" s="88" t="s">
        <v>70</v>
      </c>
      <c r="Z89" s="89" t="s">
        <v>386</v>
      </c>
      <c r="AA89" s="97" t="s">
        <v>387</v>
      </c>
      <c r="AB89" s="157" t="s">
        <v>388</v>
      </c>
      <c r="AC89" s="159" t="s">
        <v>389</v>
      </c>
    </row>
    <row r="90" spans="1:29" s="75" customFormat="1" ht="11.25" customHeight="1">
      <c r="A90" s="79" t="s">
        <v>372</v>
      </c>
      <c r="B90" s="80" t="s">
        <v>390</v>
      </c>
      <c r="C90" s="81" t="s">
        <v>76</v>
      </c>
      <c r="D90" s="91">
        <v>1</v>
      </c>
      <c r="E90" s="83" t="s">
        <v>87</v>
      </c>
      <c r="F90" s="78" t="s">
        <v>65</v>
      </c>
      <c r="G90" s="84" t="s">
        <v>65</v>
      </c>
      <c r="H90" s="85" t="s">
        <v>244</v>
      </c>
      <c r="I90" s="86" t="s">
        <v>88</v>
      </c>
      <c r="J90" s="78" t="s">
        <v>65</v>
      </c>
      <c r="K90" s="87" t="s">
        <v>65</v>
      </c>
      <c r="L90" s="85" t="s">
        <v>65</v>
      </c>
      <c r="M90" s="85" t="s">
        <v>65</v>
      </c>
      <c r="N90" s="85" t="s">
        <v>65</v>
      </c>
      <c r="O90" s="88" t="s">
        <v>65</v>
      </c>
      <c r="P90" s="78" t="s">
        <v>65</v>
      </c>
      <c r="Q90" s="88" t="s">
        <v>65</v>
      </c>
      <c r="R90" s="78" t="s">
        <v>65</v>
      </c>
      <c r="S90" s="85" t="s">
        <v>116</v>
      </c>
      <c r="T90" s="85" t="s">
        <v>68</v>
      </c>
      <c r="U90" s="105" t="s">
        <v>374</v>
      </c>
      <c r="V90" s="88" t="s">
        <v>90</v>
      </c>
      <c r="W90" s="78" t="s">
        <v>65</v>
      </c>
      <c r="X90" s="85" t="s">
        <v>70</v>
      </c>
      <c r="Y90" s="88" t="s">
        <v>70</v>
      </c>
      <c r="Z90" s="89" t="s">
        <v>391</v>
      </c>
      <c r="AA90" s="97" t="s">
        <v>392</v>
      </c>
      <c r="AB90" s="157"/>
      <c r="AC90" s="159" t="s">
        <v>389</v>
      </c>
    </row>
    <row r="91" spans="1:29" s="76" customFormat="1" ht="11.25" customHeight="1">
      <c r="A91" s="79" t="s">
        <v>372</v>
      </c>
      <c r="B91" s="80" t="s">
        <v>393</v>
      </c>
      <c r="C91" s="81" t="s">
        <v>76</v>
      </c>
      <c r="D91" s="106">
        <v>400</v>
      </c>
      <c r="E91" s="83" t="s">
        <v>95</v>
      </c>
      <c r="F91" s="78"/>
      <c r="G91" s="84"/>
      <c r="H91" s="85" t="s">
        <v>106</v>
      </c>
      <c r="I91" s="86" t="s">
        <v>88</v>
      </c>
      <c r="J91" s="78"/>
      <c r="K91" s="87"/>
      <c r="L91" s="85"/>
      <c r="M91" s="85"/>
      <c r="N91" s="85"/>
      <c r="O91" s="88"/>
      <c r="P91" s="78"/>
      <c r="Q91" s="88"/>
      <c r="R91" s="78"/>
      <c r="S91" s="85" t="s">
        <v>116</v>
      </c>
      <c r="T91" s="85" t="s">
        <v>68</v>
      </c>
      <c r="U91" s="105" t="s">
        <v>374</v>
      </c>
      <c r="V91" s="88" t="s">
        <v>90</v>
      </c>
      <c r="W91" s="78"/>
      <c r="X91" s="85"/>
      <c r="Y91" s="88"/>
      <c r="Z91" s="89" t="s">
        <v>394</v>
      </c>
      <c r="AA91" s="97" t="s">
        <v>395</v>
      </c>
      <c r="AB91" s="157" t="s">
        <v>396</v>
      </c>
      <c r="AC91" s="159" t="s">
        <v>397</v>
      </c>
    </row>
    <row r="92" spans="1:29" s="75" customFormat="1" ht="11.25" customHeight="1">
      <c r="A92" s="79" t="s">
        <v>372</v>
      </c>
      <c r="B92" s="80" t="s">
        <v>398</v>
      </c>
      <c r="C92" s="81" t="s">
        <v>63</v>
      </c>
      <c r="D92" s="82">
        <v>500</v>
      </c>
      <c r="E92" s="83" t="s">
        <v>95</v>
      </c>
      <c r="F92" s="78">
        <v>70</v>
      </c>
      <c r="G92" s="84">
        <v>7000</v>
      </c>
      <c r="H92" s="85" t="s">
        <v>65</v>
      </c>
      <c r="I92" s="86" t="s">
        <v>88</v>
      </c>
      <c r="J92" s="78" t="s">
        <v>65</v>
      </c>
      <c r="K92" s="87" t="s">
        <v>65</v>
      </c>
      <c r="L92" s="85" t="s">
        <v>65</v>
      </c>
      <c r="M92" s="85" t="s">
        <v>65</v>
      </c>
      <c r="N92" s="85" t="s">
        <v>65</v>
      </c>
      <c r="O92" s="88" t="s">
        <v>65</v>
      </c>
      <c r="P92" s="78" t="s">
        <v>66</v>
      </c>
      <c r="Q92" s="88" t="s">
        <v>65</v>
      </c>
      <c r="R92" s="78" t="s">
        <v>65</v>
      </c>
      <c r="S92" s="85" t="s">
        <v>116</v>
      </c>
      <c r="T92" s="85" t="s">
        <v>96</v>
      </c>
      <c r="U92" s="105" t="s">
        <v>374</v>
      </c>
      <c r="V92" s="88" t="s">
        <v>90</v>
      </c>
      <c r="W92" s="78" t="s">
        <v>65</v>
      </c>
      <c r="X92" s="85" t="s">
        <v>70</v>
      </c>
      <c r="Y92" s="88" t="s">
        <v>70</v>
      </c>
      <c r="Z92" s="89" t="s">
        <v>399</v>
      </c>
      <c r="AA92" s="97" t="s">
        <v>400</v>
      </c>
      <c r="AB92" s="157" t="s">
        <v>401</v>
      </c>
      <c r="AC92" s="159" t="s">
        <v>1109</v>
      </c>
    </row>
    <row r="93" spans="1:29" s="75" customFormat="1" ht="11.25" customHeight="1">
      <c r="A93" s="79" t="s">
        <v>372</v>
      </c>
      <c r="B93" s="80" t="s">
        <v>402</v>
      </c>
      <c r="C93" s="81" t="s">
        <v>89</v>
      </c>
      <c r="D93" s="82">
        <v>437.5</v>
      </c>
      <c r="E93" s="83" t="s">
        <v>95</v>
      </c>
      <c r="F93" s="78" t="s">
        <v>65</v>
      </c>
      <c r="G93" s="84" t="s">
        <v>65</v>
      </c>
      <c r="H93" s="85" t="s">
        <v>65</v>
      </c>
      <c r="I93" s="86"/>
      <c r="J93" s="78" t="s">
        <v>65</v>
      </c>
      <c r="K93" s="87" t="s">
        <v>65</v>
      </c>
      <c r="L93" s="85" t="s">
        <v>88</v>
      </c>
      <c r="M93" s="85" t="s">
        <v>65</v>
      </c>
      <c r="N93" s="85" t="s">
        <v>65</v>
      </c>
      <c r="O93" s="88" t="s">
        <v>65</v>
      </c>
      <c r="P93" s="78" t="s">
        <v>65</v>
      </c>
      <c r="Q93" s="88" t="s">
        <v>65</v>
      </c>
      <c r="R93" s="78" t="s">
        <v>65</v>
      </c>
      <c r="S93" s="85" t="s">
        <v>116</v>
      </c>
      <c r="T93" s="85" t="s">
        <v>96</v>
      </c>
      <c r="U93" s="105" t="s">
        <v>374</v>
      </c>
      <c r="V93" s="88" t="s">
        <v>90</v>
      </c>
      <c r="W93" s="78" t="s">
        <v>65</v>
      </c>
      <c r="X93" s="85" t="s">
        <v>70</v>
      </c>
      <c r="Y93" s="88" t="s">
        <v>65</v>
      </c>
      <c r="Z93" s="89" t="s">
        <v>403</v>
      </c>
      <c r="AA93" s="97"/>
      <c r="AB93" s="157" t="s">
        <v>404</v>
      </c>
      <c r="AC93" s="159" t="s">
        <v>615</v>
      </c>
    </row>
    <row r="94" spans="1:29" s="75" customFormat="1" ht="11.25" customHeight="1">
      <c r="A94" s="79" t="s">
        <v>372</v>
      </c>
      <c r="B94" s="80" t="s">
        <v>406</v>
      </c>
      <c r="C94" s="81" t="s">
        <v>106</v>
      </c>
      <c r="D94" s="91">
        <v>1</v>
      </c>
      <c r="E94" s="83" t="s">
        <v>87</v>
      </c>
      <c r="F94" s="78" t="s">
        <v>65</v>
      </c>
      <c r="G94" s="84" t="s">
        <v>65</v>
      </c>
      <c r="H94" s="85" t="s">
        <v>65</v>
      </c>
      <c r="I94" s="86" t="s">
        <v>88</v>
      </c>
      <c r="J94" s="78" t="s">
        <v>65</v>
      </c>
      <c r="K94" s="87" t="s">
        <v>65</v>
      </c>
      <c r="L94" s="85" t="s">
        <v>65</v>
      </c>
      <c r="M94" s="85" t="s">
        <v>65</v>
      </c>
      <c r="N94" s="85" t="s">
        <v>65</v>
      </c>
      <c r="O94" s="88" t="s">
        <v>65</v>
      </c>
      <c r="P94" s="78" t="s">
        <v>65</v>
      </c>
      <c r="Q94" s="88" t="s">
        <v>65</v>
      </c>
      <c r="R94" s="78" t="s">
        <v>65</v>
      </c>
      <c r="S94" s="85" t="s">
        <v>67</v>
      </c>
      <c r="T94" s="85" t="s">
        <v>68</v>
      </c>
      <c r="U94" s="105" t="s">
        <v>374</v>
      </c>
      <c r="V94" s="88" t="s">
        <v>90</v>
      </c>
      <c r="W94" s="78" t="s">
        <v>65</v>
      </c>
      <c r="X94" s="85" t="s">
        <v>65</v>
      </c>
      <c r="Y94" s="88" t="s">
        <v>65</v>
      </c>
      <c r="Z94" s="89" t="s">
        <v>407</v>
      </c>
      <c r="AA94" s="97" t="s">
        <v>65</v>
      </c>
      <c r="AB94" s="157"/>
      <c r="AC94" s="159" t="s">
        <v>1110</v>
      </c>
    </row>
    <row r="95" spans="1:29" s="75" customFormat="1" ht="11.25" customHeight="1">
      <c r="A95" s="79" t="s">
        <v>372</v>
      </c>
      <c r="B95" s="80" t="s">
        <v>382</v>
      </c>
      <c r="C95" s="81" t="s">
        <v>106</v>
      </c>
      <c r="D95" s="82"/>
      <c r="E95" s="83" t="s">
        <v>69</v>
      </c>
      <c r="F95" s="78"/>
      <c r="G95" s="84"/>
      <c r="H95" s="85"/>
      <c r="I95" s="86" t="s">
        <v>88</v>
      </c>
      <c r="J95" s="78"/>
      <c r="K95" s="87"/>
      <c r="L95" s="85"/>
      <c r="M95" s="85"/>
      <c r="N95" s="85"/>
      <c r="O95" s="88"/>
      <c r="P95" s="78"/>
      <c r="Q95" s="88"/>
      <c r="R95" s="78"/>
      <c r="S95" s="85" t="s">
        <v>67</v>
      </c>
      <c r="T95" s="85" t="s">
        <v>68</v>
      </c>
      <c r="U95" s="105" t="s">
        <v>69</v>
      </c>
      <c r="V95" s="88" t="s">
        <v>69</v>
      </c>
      <c r="W95" s="78"/>
      <c r="X95" s="85" t="s">
        <v>71</v>
      </c>
      <c r="Y95" s="88" t="s">
        <v>71</v>
      </c>
      <c r="Z95" s="89" t="s">
        <v>627</v>
      </c>
      <c r="AA95" s="97"/>
      <c r="AB95" s="157" t="s">
        <v>383</v>
      </c>
      <c r="AC95" s="158" t="s">
        <v>384</v>
      </c>
    </row>
    <row r="96" spans="1:29" s="75" customFormat="1" ht="11.25" customHeight="1">
      <c r="A96" s="79" t="s">
        <v>415</v>
      </c>
      <c r="B96" s="80" t="s">
        <v>416</v>
      </c>
      <c r="C96" s="81" t="s">
        <v>76</v>
      </c>
      <c r="D96" s="91">
        <v>1</v>
      </c>
      <c r="E96" s="83" t="s">
        <v>87</v>
      </c>
      <c r="F96" s="78" t="s">
        <v>65</v>
      </c>
      <c r="G96" s="84" t="s">
        <v>65</v>
      </c>
      <c r="H96" s="85" t="s">
        <v>77</v>
      </c>
      <c r="I96" s="86"/>
      <c r="J96" s="78" t="s">
        <v>88</v>
      </c>
      <c r="K96" s="87" t="s">
        <v>65</v>
      </c>
      <c r="L96" s="85" t="s">
        <v>65</v>
      </c>
      <c r="M96" s="85" t="s">
        <v>65</v>
      </c>
      <c r="N96" s="85" t="s">
        <v>65</v>
      </c>
      <c r="O96" s="88" t="s">
        <v>65</v>
      </c>
      <c r="P96" s="78" t="s">
        <v>66</v>
      </c>
      <c r="Q96" s="88" t="s">
        <v>65</v>
      </c>
      <c r="R96" s="78" t="s">
        <v>65</v>
      </c>
      <c r="S96" s="85" t="s">
        <v>67</v>
      </c>
      <c r="T96" s="85" t="s">
        <v>68</v>
      </c>
      <c r="U96" s="85" t="s">
        <v>117</v>
      </c>
      <c r="V96" s="88" t="s">
        <v>117</v>
      </c>
      <c r="W96" s="78" t="s">
        <v>65</v>
      </c>
      <c r="X96" s="85" t="s">
        <v>65</v>
      </c>
      <c r="Y96" s="88" t="s">
        <v>65</v>
      </c>
      <c r="Z96" s="89" t="s">
        <v>417</v>
      </c>
      <c r="AA96" s="97" t="s">
        <v>418</v>
      </c>
      <c r="AB96" s="157"/>
      <c r="AC96" s="159"/>
    </row>
    <row r="97" spans="1:29" s="75" customFormat="1" ht="11.25" customHeight="1">
      <c r="A97" s="79" t="s">
        <v>415</v>
      </c>
      <c r="B97" s="80" t="s">
        <v>419</v>
      </c>
      <c r="C97" s="81" t="s">
        <v>89</v>
      </c>
      <c r="D97" s="82">
        <v>15000</v>
      </c>
      <c r="E97" s="83" t="s">
        <v>64</v>
      </c>
      <c r="F97" s="78" t="s">
        <v>65</v>
      </c>
      <c r="G97" s="84" t="s">
        <v>65</v>
      </c>
      <c r="H97" s="85" t="s">
        <v>65</v>
      </c>
      <c r="I97" s="86"/>
      <c r="J97" s="78" t="s">
        <v>65</v>
      </c>
      <c r="K97" s="87" t="s">
        <v>65</v>
      </c>
      <c r="L97" s="85" t="s">
        <v>88</v>
      </c>
      <c r="M97" s="85" t="s">
        <v>65</v>
      </c>
      <c r="N97" s="85" t="s">
        <v>65</v>
      </c>
      <c r="O97" s="88" t="s">
        <v>65</v>
      </c>
      <c r="P97" s="78" t="s">
        <v>66</v>
      </c>
      <c r="Q97" s="88" t="s">
        <v>65</v>
      </c>
      <c r="R97" s="78" t="s">
        <v>65</v>
      </c>
      <c r="S97" s="85" t="s">
        <v>67</v>
      </c>
      <c r="T97" s="85" t="s">
        <v>68</v>
      </c>
      <c r="U97" s="85" t="s">
        <v>117</v>
      </c>
      <c r="V97" s="88" t="s">
        <v>117</v>
      </c>
      <c r="W97" s="78"/>
      <c r="X97" s="85"/>
      <c r="Y97" s="88" t="s">
        <v>65</v>
      </c>
      <c r="Z97" s="89" t="s">
        <v>418</v>
      </c>
      <c r="AA97" s="97" t="s">
        <v>417</v>
      </c>
      <c r="AB97" s="157"/>
      <c r="AC97" s="159"/>
    </row>
    <row r="98" spans="1:29" s="75" customFormat="1" ht="11.25" customHeight="1">
      <c r="A98" s="79" t="s">
        <v>434</v>
      </c>
      <c r="B98" s="80" t="s">
        <v>585</v>
      </c>
      <c r="C98" s="81" t="s">
        <v>76</v>
      </c>
      <c r="D98" s="82">
        <v>6000</v>
      </c>
      <c r="E98" s="83" t="s">
        <v>64</v>
      </c>
      <c r="F98" s="78">
        <v>62</v>
      </c>
      <c r="G98" s="84" t="s">
        <v>65</v>
      </c>
      <c r="H98" s="85" t="s">
        <v>158</v>
      </c>
      <c r="I98" s="86"/>
      <c r="J98" s="78" t="s">
        <v>65</v>
      </c>
      <c r="K98" s="87" t="s">
        <v>65</v>
      </c>
      <c r="L98" s="85" t="s">
        <v>65</v>
      </c>
      <c r="M98" s="85" t="s">
        <v>65</v>
      </c>
      <c r="N98" s="85" t="s">
        <v>65</v>
      </c>
      <c r="O98" s="88" t="s">
        <v>65</v>
      </c>
      <c r="P98" s="78" t="s">
        <v>66</v>
      </c>
      <c r="Q98" s="88" t="s">
        <v>65</v>
      </c>
      <c r="R98" s="78" t="s">
        <v>65</v>
      </c>
      <c r="S98" s="85" t="s">
        <v>116</v>
      </c>
      <c r="T98" s="85" t="s">
        <v>68</v>
      </c>
      <c r="U98" s="85" t="s">
        <v>411</v>
      </c>
      <c r="V98" s="88" t="s">
        <v>86</v>
      </c>
      <c r="W98" s="78" t="s">
        <v>65</v>
      </c>
      <c r="X98" s="85" t="s">
        <v>65</v>
      </c>
      <c r="Y98" s="88" t="s">
        <v>65</v>
      </c>
      <c r="Z98" s="89" t="s">
        <v>586</v>
      </c>
      <c r="AA98" s="97" t="s">
        <v>587</v>
      </c>
      <c r="AB98" s="157"/>
      <c r="AC98" s="159"/>
    </row>
    <row r="99" spans="1:29" s="75" customFormat="1" ht="11.25" customHeight="1">
      <c r="A99" s="79" t="s">
        <v>434</v>
      </c>
      <c r="B99" s="80" t="s">
        <v>588</v>
      </c>
      <c r="C99" s="81" t="s">
        <v>76</v>
      </c>
      <c r="D99" s="82">
        <v>6000</v>
      </c>
      <c r="E99" s="83" t="s">
        <v>64</v>
      </c>
      <c r="F99" s="78" t="s">
        <v>65</v>
      </c>
      <c r="G99" s="84" t="s">
        <v>65</v>
      </c>
      <c r="H99" s="85" t="s">
        <v>77</v>
      </c>
      <c r="I99" s="86"/>
      <c r="J99" s="78" t="s">
        <v>88</v>
      </c>
      <c r="K99" s="87" t="s">
        <v>65</v>
      </c>
      <c r="L99" s="85" t="s">
        <v>65</v>
      </c>
      <c r="M99" s="85" t="s">
        <v>65</v>
      </c>
      <c r="N99" s="85" t="s">
        <v>65</v>
      </c>
      <c r="O99" s="88" t="s">
        <v>65</v>
      </c>
      <c r="P99" s="78" t="s">
        <v>66</v>
      </c>
      <c r="Q99" s="88" t="s">
        <v>65</v>
      </c>
      <c r="R99" s="78" t="s">
        <v>65</v>
      </c>
      <c r="S99" s="85" t="s">
        <v>116</v>
      </c>
      <c r="T99" s="85" t="s">
        <v>68</v>
      </c>
      <c r="U99" s="85" t="s">
        <v>411</v>
      </c>
      <c r="V99" s="88" t="s">
        <v>86</v>
      </c>
      <c r="W99" s="78" t="s">
        <v>65</v>
      </c>
      <c r="X99" s="85" t="s">
        <v>65</v>
      </c>
      <c r="Y99" s="88" t="s">
        <v>65</v>
      </c>
      <c r="Z99" s="89" t="s">
        <v>589</v>
      </c>
      <c r="AA99" s="97" t="s">
        <v>590</v>
      </c>
      <c r="AB99" s="157"/>
      <c r="AC99" s="159"/>
    </row>
    <row r="100" spans="1:29" s="75" customFormat="1" ht="11.25" customHeight="1">
      <c r="A100" s="79" t="s">
        <v>434</v>
      </c>
      <c r="B100" s="80" t="s">
        <v>591</v>
      </c>
      <c r="C100" s="81" t="s">
        <v>76</v>
      </c>
      <c r="D100" s="82">
        <v>6000</v>
      </c>
      <c r="E100" s="83" t="s">
        <v>64</v>
      </c>
      <c r="F100" s="78"/>
      <c r="G100" s="84" t="s">
        <v>65</v>
      </c>
      <c r="H100" s="85" t="s">
        <v>106</v>
      </c>
      <c r="I100" s="86" t="s">
        <v>88</v>
      </c>
      <c r="J100" s="78" t="s">
        <v>65</v>
      </c>
      <c r="K100" s="87" t="s">
        <v>65</v>
      </c>
      <c r="L100" s="85" t="s">
        <v>65</v>
      </c>
      <c r="M100" s="85" t="s">
        <v>65</v>
      </c>
      <c r="N100" s="85" t="s">
        <v>65</v>
      </c>
      <c r="O100" s="88" t="s">
        <v>65</v>
      </c>
      <c r="P100" s="78"/>
      <c r="Q100" s="88" t="s">
        <v>65</v>
      </c>
      <c r="R100" s="78" t="s">
        <v>65</v>
      </c>
      <c r="S100" s="85" t="s">
        <v>116</v>
      </c>
      <c r="T100" s="85" t="s">
        <v>68</v>
      </c>
      <c r="U100" s="85" t="s">
        <v>411</v>
      </c>
      <c r="V100" s="88" t="s">
        <v>86</v>
      </c>
      <c r="W100" s="78" t="s">
        <v>65</v>
      </c>
      <c r="X100" s="85" t="s">
        <v>65</v>
      </c>
      <c r="Y100" s="88" t="s">
        <v>65</v>
      </c>
      <c r="Z100" s="89" t="s">
        <v>592</v>
      </c>
      <c r="AA100" s="97" t="s">
        <v>593</v>
      </c>
      <c r="AB100" s="157"/>
      <c r="AC100" s="158" t="s">
        <v>594</v>
      </c>
    </row>
    <row r="101" spans="1:29" ht="11.25" customHeight="1">
      <c r="A101" s="79" t="s">
        <v>434</v>
      </c>
      <c r="B101" s="80" t="s">
        <v>595</v>
      </c>
      <c r="C101" s="81" t="s">
        <v>76</v>
      </c>
      <c r="D101" s="82">
        <v>50000</v>
      </c>
      <c r="E101" s="83" t="s">
        <v>87</v>
      </c>
      <c r="F101" s="78"/>
      <c r="G101" s="84"/>
      <c r="H101" s="85" t="s">
        <v>77</v>
      </c>
      <c r="I101" s="86"/>
      <c r="J101" s="78"/>
      <c r="K101" s="87"/>
      <c r="L101" s="85"/>
      <c r="M101" s="85"/>
      <c r="N101" s="85" t="s">
        <v>88</v>
      </c>
      <c r="O101" s="88" t="s">
        <v>88</v>
      </c>
      <c r="P101" s="78" t="s">
        <v>66</v>
      </c>
      <c r="Q101" s="88"/>
      <c r="R101" s="78"/>
      <c r="S101" s="85" t="s">
        <v>116</v>
      </c>
      <c r="T101" s="85" t="s">
        <v>68</v>
      </c>
      <c r="U101" s="85" t="s">
        <v>411</v>
      </c>
      <c r="V101" s="88" t="s">
        <v>86</v>
      </c>
      <c r="W101" s="78"/>
      <c r="X101" s="85"/>
      <c r="Y101" s="88"/>
      <c r="Z101" s="89" t="s">
        <v>1091</v>
      </c>
      <c r="AA101" s="97" t="s">
        <v>596</v>
      </c>
      <c r="AB101" s="157"/>
      <c r="AC101" s="159" t="s">
        <v>597</v>
      </c>
    </row>
    <row r="102" spans="1:29" ht="11.25" customHeight="1">
      <c r="A102" s="79" t="s">
        <v>434</v>
      </c>
      <c r="B102" s="80" t="s">
        <v>598</v>
      </c>
      <c r="C102" s="81" t="s">
        <v>89</v>
      </c>
      <c r="D102" s="82">
        <v>4000</v>
      </c>
      <c r="E102" s="83" t="s">
        <v>64</v>
      </c>
      <c r="F102" s="78" t="s">
        <v>65</v>
      </c>
      <c r="G102" s="84" t="s">
        <v>65</v>
      </c>
      <c r="H102" s="85" t="s">
        <v>65</v>
      </c>
      <c r="I102" s="86"/>
      <c r="J102" s="78" t="s">
        <v>65</v>
      </c>
      <c r="K102" s="87" t="s">
        <v>65</v>
      </c>
      <c r="L102" s="85" t="s">
        <v>88</v>
      </c>
      <c r="M102" s="85" t="s">
        <v>65</v>
      </c>
      <c r="N102" s="85" t="s">
        <v>65</v>
      </c>
      <c r="O102" s="88" t="s">
        <v>65</v>
      </c>
      <c r="P102" s="78" t="s">
        <v>65</v>
      </c>
      <c r="Q102" s="88" t="s">
        <v>65</v>
      </c>
      <c r="R102" s="78" t="s">
        <v>65</v>
      </c>
      <c r="S102" s="85" t="s">
        <v>116</v>
      </c>
      <c r="T102" s="85" t="s">
        <v>68</v>
      </c>
      <c r="U102" s="85" t="s">
        <v>411</v>
      </c>
      <c r="V102" s="88" t="s">
        <v>90</v>
      </c>
      <c r="W102" s="78" t="s">
        <v>65</v>
      </c>
      <c r="X102" s="85" t="s">
        <v>65</v>
      </c>
      <c r="Y102" s="88" t="s">
        <v>65</v>
      </c>
      <c r="Z102" s="89" t="s">
        <v>599</v>
      </c>
      <c r="AA102" s="97" t="s">
        <v>65</v>
      </c>
      <c r="AB102" s="157"/>
      <c r="AC102" s="159"/>
    </row>
    <row r="103" spans="1:29" s="75" customFormat="1" ht="11.25" customHeight="1">
      <c r="A103" s="79" t="s">
        <v>434</v>
      </c>
      <c r="B103" s="80" t="s">
        <v>600</v>
      </c>
      <c r="C103" s="81" t="s">
        <v>80</v>
      </c>
      <c r="D103" s="82">
        <v>20000</v>
      </c>
      <c r="E103" s="83" t="s">
        <v>64</v>
      </c>
      <c r="F103" s="78" t="s">
        <v>65</v>
      </c>
      <c r="G103" s="84" t="s">
        <v>65</v>
      </c>
      <c r="H103" s="85" t="s">
        <v>65</v>
      </c>
      <c r="I103" s="86" t="s">
        <v>88</v>
      </c>
      <c r="J103" s="78" t="s">
        <v>65</v>
      </c>
      <c r="K103" s="87" t="s">
        <v>65</v>
      </c>
      <c r="L103" s="85" t="s">
        <v>65</v>
      </c>
      <c r="M103" s="85" t="s">
        <v>65</v>
      </c>
      <c r="N103" s="85" t="s">
        <v>65</v>
      </c>
      <c r="O103" s="88" t="s">
        <v>65</v>
      </c>
      <c r="P103" s="78" t="s">
        <v>65</v>
      </c>
      <c r="Q103" s="88" t="s">
        <v>65</v>
      </c>
      <c r="R103" s="78" t="s">
        <v>65</v>
      </c>
      <c r="S103" s="85" t="s">
        <v>116</v>
      </c>
      <c r="T103" s="85" t="s">
        <v>68</v>
      </c>
      <c r="U103" s="85" t="s">
        <v>411</v>
      </c>
      <c r="V103" s="88" t="s">
        <v>86</v>
      </c>
      <c r="W103" s="78" t="s">
        <v>65</v>
      </c>
      <c r="X103" s="85" t="s">
        <v>65</v>
      </c>
      <c r="Y103" s="88" t="s">
        <v>65</v>
      </c>
      <c r="Z103" s="89" t="s">
        <v>601</v>
      </c>
      <c r="AA103" s="97" t="s">
        <v>65</v>
      </c>
      <c r="AB103" s="157" t="s">
        <v>602</v>
      </c>
      <c r="AC103" s="159" t="s">
        <v>1070</v>
      </c>
    </row>
    <row r="104" spans="1:29" s="75" customFormat="1" ht="11.25" customHeight="1">
      <c r="A104" s="79" t="s">
        <v>439</v>
      </c>
      <c r="B104" s="80" t="s">
        <v>636</v>
      </c>
      <c r="C104" s="81" t="s">
        <v>106</v>
      </c>
      <c r="D104" s="89" t="s">
        <v>65</v>
      </c>
      <c r="E104" s="83" t="s">
        <v>69</v>
      </c>
      <c r="F104" s="78" t="s">
        <v>65</v>
      </c>
      <c r="G104" s="84" t="s">
        <v>69</v>
      </c>
      <c r="H104" s="85" t="s">
        <v>65</v>
      </c>
      <c r="I104" s="86" t="s">
        <v>69</v>
      </c>
      <c r="J104" s="78" t="s">
        <v>65</v>
      </c>
      <c r="K104" s="87" t="s">
        <v>65</v>
      </c>
      <c r="L104" s="85" t="s">
        <v>65</v>
      </c>
      <c r="M104" s="85" t="s">
        <v>65</v>
      </c>
      <c r="N104" s="85" t="s">
        <v>65</v>
      </c>
      <c r="O104" s="88" t="s">
        <v>65</v>
      </c>
      <c r="P104" s="78" t="s">
        <v>65</v>
      </c>
      <c r="Q104" s="88" t="s">
        <v>65</v>
      </c>
      <c r="R104" s="78" t="s">
        <v>65</v>
      </c>
      <c r="S104" s="85" t="s">
        <v>67</v>
      </c>
      <c r="T104" s="85" t="s">
        <v>68</v>
      </c>
      <c r="U104" s="85" t="s">
        <v>314</v>
      </c>
      <c r="V104" s="88" t="s">
        <v>90</v>
      </c>
      <c r="W104" s="78"/>
      <c r="X104" s="85" t="s">
        <v>71</v>
      </c>
      <c r="Y104" s="88" t="s">
        <v>71</v>
      </c>
      <c r="Z104" s="89" t="s">
        <v>637</v>
      </c>
      <c r="AA104" s="153" t="s">
        <v>65</v>
      </c>
      <c r="AB104" s="157" t="s">
        <v>1152</v>
      </c>
      <c r="AC104" s="158" t="s">
        <v>1153</v>
      </c>
    </row>
    <row r="105" spans="1:29" s="76" customFormat="1" ht="11.25" customHeight="1">
      <c r="A105" s="79" t="s">
        <v>439</v>
      </c>
      <c r="B105" s="80" t="s">
        <v>638</v>
      </c>
      <c r="C105" s="81" t="s">
        <v>76</v>
      </c>
      <c r="D105" s="89" t="s">
        <v>65</v>
      </c>
      <c r="E105" s="83" t="s">
        <v>166</v>
      </c>
      <c r="F105" s="78" t="s">
        <v>65</v>
      </c>
      <c r="G105" s="84">
        <v>50000</v>
      </c>
      <c r="H105" s="85" t="s">
        <v>77</v>
      </c>
      <c r="I105" s="86" t="s">
        <v>88</v>
      </c>
      <c r="J105" s="78" t="s">
        <v>65</v>
      </c>
      <c r="K105" s="87">
        <v>0.1</v>
      </c>
      <c r="L105" s="85" t="s">
        <v>65</v>
      </c>
      <c r="M105" s="85" t="s">
        <v>65</v>
      </c>
      <c r="N105" s="85" t="s">
        <v>65</v>
      </c>
      <c r="O105" s="88" t="s">
        <v>65</v>
      </c>
      <c r="P105" s="78" t="s">
        <v>66</v>
      </c>
      <c r="Q105" s="88" t="s">
        <v>65</v>
      </c>
      <c r="R105" s="78" t="s">
        <v>65</v>
      </c>
      <c r="S105" s="85" t="s">
        <v>46</v>
      </c>
      <c r="T105" s="85" t="s">
        <v>220</v>
      </c>
      <c r="U105" s="85" t="s">
        <v>639</v>
      </c>
      <c r="V105" s="88" t="s">
        <v>90</v>
      </c>
      <c r="W105" s="78" t="s">
        <v>65</v>
      </c>
      <c r="X105" s="85" t="s">
        <v>65</v>
      </c>
      <c r="Y105" s="88" t="s">
        <v>65</v>
      </c>
      <c r="Z105" s="89" t="s">
        <v>640</v>
      </c>
      <c r="AA105" s="153" t="s">
        <v>641</v>
      </c>
      <c r="AB105" s="157" t="s">
        <v>1111</v>
      </c>
      <c r="AC105" s="159" t="s">
        <v>642</v>
      </c>
    </row>
    <row r="106" spans="1:29" s="75" customFormat="1" ht="11.25" customHeight="1">
      <c r="A106" s="79" t="s">
        <v>439</v>
      </c>
      <c r="B106" s="80" t="s">
        <v>643</v>
      </c>
      <c r="C106" s="81" t="s">
        <v>76</v>
      </c>
      <c r="D106" s="82">
        <v>9000</v>
      </c>
      <c r="E106" s="83" t="s">
        <v>64</v>
      </c>
      <c r="F106" s="78" t="s">
        <v>65</v>
      </c>
      <c r="G106" s="84">
        <v>50000</v>
      </c>
      <c r="H106" s="85" t="s">
        <v>244</v>
      </c>
      <c r="I106" s="86" t="s">
        <v>88</v>
      </c>
      <c r="J106" s="78" t="s">
        <v>65</v>
      </c>
      <c r="K106" s="87" t="s">
        <v>65</v>
      </c>
      <c r="L106" s="85" t="s">
        <v>65</v>
      </c>
      <c r="M106" s="85" t="s">
        <v>65</v>
      </c>
      <c r="N106" s="85" t="s">
        <v>65</v>
      </c>
      <c r="O106" s="88" t="s">
        <v>65</v>
      </c>
      <c r="P106" s="78" t="s">
        <v>65</v>
      </c>
      <c r="Q106" s="88" t="s">
        <v>65</v>
      </c>
      <c r="R106" s="78" t="s">
        <v>65</v>
      </c>
      <c r="S106" s="85" t="s">
        <v>46</v>
      </c>
      <c r="T106" s="85" t="s">
        <v>220</v>
      </c>
      <c r="U106" s="85" t="s">
        <v>639</v>
      </c>
      <c r="V106" s="88" t="s">
        <v>90</v>
      </c>
      <c r="W106" s="78" t="s">
        <v>65</v>
      </c>
      <c r="X106" s="85" t="s">
        <v>65</v>
      </c>
      <c r="Y106" s="88" t="s">
        <v>65</v>
      </c>
      <c r="Z106" s="89" t="s">
        <v>644</v>
      </c>
      <c r="AA106" s="153" t="s">
        <v>645</v>
      </c>
      <c r="AB106" s="157" t="s">
        <v>656</v>
      </c>
      <c r="AC106" s="159" t="s">
        <v>642</v>
      </c>
    </row>
    <row r="107" spans="1:29" s="75" customFormat="1" ht="11.25" customHeight="1">
      <c r="A107" s="79" t="s">
        <v>439</v>
      </c>
      <c r="B107" s="80" t="s">
        <v>646</v>
      </c>
      <c r="C107" s="81" t="s">
        <v>76</v>
      </c>
      <c r="D107" s="82">
        <f>3500/0.5</f>
        <v>7000</v>
      </c>
      <c r="E107" s="83" t="s">
        <v>64</v>
      </c>
      <c r="F107" s="78" t="s">
        <v>65</v>
      </c>
      <c r="G107" s="84">
        <v>50000</v>
      </c>
      <c r="H107" s="85" t="s">
        <v>106</v>
      </c>
      <c r="I107" s="86" t="s">
        <v>88</v>
      </c>
      <c r="J107" s="78" t="s">
        <v>65</v>
      </c>
      <c r="K107" s="87" t="s">
        <v>65</v>
      </c>
      <c r="L107" s="85" t="s">
        <v>65</v>
      </c>
      <c r="M107" s="85" t="s">
        <v>65</v>
      </c>
      <c r="N107" s="85" t="s">
        <v>65</v>
      </c>
      <c r="O107" s="88" t="s">
        <v>65</v>
      </c>
      <c r="P107" s="78" t="s">
        <v>66</v>
      </c>
      <c r="Q107" s="88" t="s">
        <v>65</v>
      </c>
      <c r="R107" s="78" t="s">
        <v>65</v>
      </c>
      <c r="S107" s="85" t="s">
        <v>46</v>
      </c>
      <c r="T107" s="85" t="s">
        <v>220</v>
      </c>
      <c r="U107" s="85" t="s">
        <v>639</v>
      </c>
      <c r="V107" s="88" t="s">
        <v>90</v>
      </c>
      <c r="W107" s="78" t="s">
        <v>65</v>
      </c>
      <c r="X107" s="85" t="s">
        <v>65</v>
      </c>
      <c r="Y107" s="88" t="s">
        <v>65</v>
      </c>
      <c r="Z107" s="89" t="s">
        <v>647</v>
      </c>
      <c r="AA107" s="153" t="s">
        <v>648</v>
      </c>
      <c r="AB107" s="157" t="s">
        <v>656</v>
      </c>
      <c r="AC107" s="159" t="s">
        <v>649</v>
      </c>
    </row>
    <row r="108" spans="1:29" s="75" customFormat="1" ht="11.25" customHeight="1">
      <c r="A108" s="79" t="s">
        <v>439</v>
      </c>
      <c r="B108" s="80" t="s">
        <v>650</v>
      </c>
      <c r="C108" s="81" t="s">
        <v>106</v>
      </c>
      <c r="D108" s="82">
        <v>5000</v>
      </c>
      <c r="E108" s="83" t="s">
        <v>64</v>
      </c>
      <c r="F108" s="78" t="s">
        <v>65</v>
      </c>
      <c r="G108" s="84">
        <v>50000</v>
      </c>
      <c r="H108" s="85" t="s">
        <v>65</v>
      </c>
      <c r="I108" s="86" t="s">
        <v>88</v>
      </c>
      <c r="J108" s="78" t="s">
        <v>65</v>
      </c>
      <c r="K108" s="87" t="s">
        <v>65</v>
      </c>
      <c r="L108" s="85" t="s">
        <v>65</v>
      </c>
      <c r="M108" s="85" t="s">
        <v>65</v>
      </c>
      <c r="N108" s="85" t="s">
        <v>65</v>
      </c>
      <c r="O108" s="88" t="s">
        <v>65</v>
      </c>
      <c r="P108" s="78" t="s">
        <v>65</v>
      </c>
      <c r="Q108" s="88" t="s">
        <v>65</v>
      </c>
      <c r="R108" s="78" t="s">
        <v>65</v>
      </c>
      <c r="S108" s="85" t="s">
        <v>46</v>
      </c>
      <c r="T108" s="85" t="s">
        <v>220</v>
      </c>
      <c r="U108" s="85" t="s">
        <v>639</v>
      </c>
      <c r="V108" s="88" t="s">
        <v>90</v>
      </c>
      <c r="W108" s="78" t="s">
        <v>65</v>
      </c>
      <c r="X108" s="85" t="s">
        <v>65</v>
      </c>
      <c r="Y108" s="88" t="s">
        <v>65</v>
      </c>
      <c r="Z108" s="89" t="s">
        <v>651</v>
      </c>
      <c r="AA108" s="153" t="s">
        <v>652</v>
      </c>
      <c r="AB108" s="157" t="s">
        <v>656</v>
      </c>
      <c r="AC108" s="159" t="s">
        <v>1112</v>
      </c>
    </row>
    <row r="109" spans="1:29" s="75" customFormat="1" ht="11.25" customHeight="1">
      <c r="A109" s="79" t="s">
        <v>439</v>
      </c>
      <c r="B109" s="80" t="s">
        <v>653</v>
      </c>
      <c r="C109" s="81" t="s">
        <v>89</v>
      </c>
      <c r="D109" s="82">
        <v>7000</v>
      </c>
      <c r="E109" s="83" t="s">
        <v>64</v>
      </c>
      <c r="F109" s="78" t="s">
        <v>65</v>
      </c>
      <c r="G109" s="84">
        <v>50000</v>
      </c>
      <c r="H109" s="85" t="s">
        <v>65</v>
      </c>
      <c r="I109" s="86" t="s">
        <v>88</v>
      </c>
      <c r="J109" s="78" t="s">
        <v>65</v>
      </c>
      <c r="K109" s="87" t="s">
        <v>65</v>
      </c>
      <c r="L109" s="85" t="s">
        <v>88</v>
      </c>
      <c r="M109" s="85" t="s">
        <v>65</v>
      </c>
      <c r="N109" s="85" t="s">
        <v>65</v>
      </c>
      <c r="O109" s="88" t="s">
        <v>65</v>
      </c>
      <c r="P109" s="78" t="s">
        <v>65</v>
      </c>
      <c r="Q109" s="88" t="s">
        <v>65</v>
      </c>
      <c r="R109" s="78" t="s">
        <v>65</v>
      </c>
      <c r="S109" s="85" t="s">
        <v>46</v>
      </c>
      <c r="T109" s="85" t="s">
        <v>220</v>
      </c>
      <c r="U109" s="85" t="s">
        <v>639</v>
      </c>
      <c r="V109" s="88" t="s">
        <v>90</v>
      </c>
      <c r="W109" s="78" t="s">
        <v>65</v>
      </c>
      <c r="X109" s="85" t="s">
        <v>65</v>
      </c>
      <c r="Y109" s="88" t="s">
        <v>65</v>
      </c>
      <c r="Z109" s="89" t="s">
        <v>654</v>
      </c>
      <c r="AA109" s="153" t="s">
        <v>655</v>
      </c>
      <c r="AB109" s="157" t="s">
        <v>656</v>
      </c>
      <c r="AC109" s="159" t="s">
        <v>642</v>
      </c>
    </row>
    <row r="110" spans="1:29" s="75" customFormat="1" ht="11.25" customHeight="1">
      <c r="A110" s="79" t="s">
        <v>439</v>
      </c>
      <c r="B110" s="80" t="s">
        <v>657</v>
      </c>
      <c r="C110" s="81" t="s">
        <v>80</v>
      </c>
      <c r="D110" s="91"/>
      <c r="E110" s="83" t="s">
        <v>106</v>
      </c>
      <c r="F110" s="78" t="s">
        <v>65</v>
      </c>
      <c r="G110" s="84" t="s">
        <v>65</v>
      </c>
      <c r="H110" s="85" t="s">
        <v>65</v>
      </c>
      <c r="I110" s="86"/>
      <c r="J110" s="78" t="s">
        <v>65</v>
      </c>
      <c r="K110" s="87" t="s">
        <v>65</v>
      </c>
      <c r="L110" s="85" t="s">
        <v>65</v>
      </c>
      <c r="M110" s="85" t="s">
        <v>65</v>
      </c>
      <c r="N110" s="85" t="s">
        <v>65</v>
      </c>
      <c r="O110" s="88" t="s">
        <v>65</v>
      </c>
      <c r="P110" s="78" t="s">
        <v>65</v>
      </c>
      <c r="Q110" s="88" t="s">
        <v>65</v>
      </c>
      <c r="R110" s="78" t="s">
        <v>108</v>
      </c>
      <c r="S110" s="85" t="s">
        <v>67</v>
      </c>
      <c r="T110" s="85" t="s">
        <v>68</v>
      </c>
      <c r="U110" s="85" t="s">
        <v>658</v>
      </c>
      <c r="V110" s="88" t="s">
        <v>86</v>
      </c>
      <c r="W110" s="78" t="s">
        <v>65</v>
      </c>
      <c r="X110" s="85" t="s">
        <v>65</v>
      </c>
      <c r="Y110" s="88" t="s">
        <v>65</v>
      </c>
      <c r="Z110" s="89" t="s">
        <v>659</v>
      </c>
      <c r="AA110" s="153" t="s">
        <v>65</v>
      </c>
      <c r="AB110" s="157" t="s">
        <v>660</v>
      </c>
      <c r="AC110" s="159" t="s">
        <v>661</v>
      </c>
    </row>
    <row r="111" spans="1:29" s="76" customFormat="1" ht="11.25" customHeight="1">
      <c r="A111" s="79" t="s">
        <v>440</v>
      </c>
      <c r="B111" s="80" t="s">
        <v>662</v>
      </c>
      <c r="C111" s="81" t="s">
        <v>106</v>
      </c>
      <c r="D111" s="107">
        <v>315.10000000000002</v>
      </c>
      <c r="E111" s="83" t="s">
        <v>95</v>
      </c>
      <c r="F111" s="78" t="s">
        <v>65</v>
      </c>
      <c r="G111" s="84" t="s">
        <v>65</v>
      </c>
      <c r="H111" s="85" t="s">
        <v>65</v>
      </c>
      <c r="I111" s="86" t="s">
        <v>88</v>
      </c>
      <c r="J111" s="78" t="s">
        <v>65</v>
      </c>
      <c r="K111" s="87" t="s">
        <v>65</v>
      </c>
      <c r="L111" s="85" t="s">
        <v>65</v>
      </c>
      <c r="M111" s="85" t="s">
        <v>65</v>
      </c>
      <c r="N111" s="85" t="s">
        <v>65</v>
      </c>
      <c r="O111" s="88" t="s">
        <v>65</v>
      </c>
      <c r="P111" s="78" t="s">
        <v>65</v>
      </c>
      <c r="Q111" s="88" t="s">
        <v>65</v>
      </c>
      <c r="R111" s="78" t="s">
        <v>65</v>
      </c>
      <c r="S111" s="85" t="s">
        <v>46</v>
      </c>
      <c r="T111" s="85" t="s">
        <v>96</v>
      </c>
      <c r="U111" s="85" t="s">
        <v>663</v>
      </c>
      <c r="V111" s="88" t="s">
        <v>663</v>
      </c>
      <c r="W111" s="78" t="s">
        <v>65</v>
      </c>
      <c r="X111" s="85" t="s">
        <v>65</v>
      </c>
      <c r="Y111" s="88" t="s">
        <v>65</v>
      </c>
      <c r="Z111" s="89" t="s">
        <v>664</v>
      </c>
      <c r="AA111" s="153" t="s">
        <v>665</v>
      </c>
      <c r="AB111" s="157" t="s">
        <v>666</v>
      </c>
      <c r="AC111" s="159" t="s">
        <v>667</v>
      </c>
    </row>
    <row r="112" spans="1:29" s="75" customFormat="1" ht="11.25" customHeight="1">
      <c r="A112" s="79" t="s">
        <v>440</v>
      </c>
      <c r="B112" s="80" t="s">
        <v>668</v>
      </c>
      <c r="C112" s="81" t="s">
        <v>106</v>
      </c>
      <c r="D112" s="107">
        <v>289.8</v>
      </c>
      <c r="E112" s="83" t="s">
        <v>95</v>
      </c>
      <c r="F112" s="78" t="s">
        <v>65</v>
      </c>
      <c r="G112" s="84" t="s">
        <v>65</v>
      </c>
      <c r="H112" s="85" t="s">
        <v>65</v>
      </c>
      <c r="I112" s="86" t="s">
        <v>88</v>
      </c>
      <c r="J112" s="78" t="s">
        <v>65</v>
      </c>
      <c r="K112" s="87" t="s">
        <v>65</v>
      </c>
      <c r="L112" s="85" t="s">
        <v>65</v>
      </c>
      <c r="M112" s="85" t="s">
        <v>65</v>
      </c>
      <c r="N112" s="85" t="s">
        <v>65</v>
      </c>
      <c r="O112" s="88" t="s">
        <v>65</v>
      </c>
      <c r="P112" s="78" t="s">
        <v>65</v>
      </c>
      <c r="Q112" s="88" t="s">
        <v>65</v>
      </c>
      <c r="R112" s="78" t="s">
        <v>65</v>
      </c>
      <c r="S112" s="85" t="s">
        <v>46</v>
      </c>
      <c r="T112" s="85" t="s">
        <v>96</v>
      </c>
      <c r="U112" s="85" t="s">
        <v>663</v>
      </c>
      <c r="V112" s="88" t="s">
        <v>663</v>
      </c>
      <c r="W112" s="78" t="s">
        <v>65</v>
      </c>
      <c r="X112" s="85" t="s">
        <v>65</v>
      </c>
      <c r="Y112" s="88" t="s">
        <v>65</v>
      </c>
      <c r="Z112" s="89" t="s">
        <v>665</v>
      </c>
      <c r="AA112" s="153" t="s">
        <v>664</v>
      </c>
      <c r="AB112" s="157" t="s">
        <v>669</v>
      </c>
      <c r="AC112" s="159" t="s">
        <v>670</v>
      </c>
    </row>
    <row r="113" spans="1:29" s="76" customFormat="1" ht="11.25" customHeight="1">
      <c r="A113" s="79" t="s">
        <v>440</v>
      </c>
      <c r="B113" s="80" t="s">
        <v>671</v>
      </c>
      <c r="C113" s="81" t="s">
        <v>106</v>
      </c>
      <c r="D113" s="82"/>
      <c r="E113" s="83" t="s">
        <v>106</v>
      </c>
      <c r="F113" s="78"/>
      <c r="G113" s="84"/>
      <c r="H113" s="85"/>
      <c r="I113" s="86" t="s">
        <v>88</v>
      </c>
      <c r="J113" s="78"/>
      <c r="K113" s="87"/>
      <c r="L113" s="85"/>
      <c r="M113" s="85"/>
      <c r="N113" s="85"/>
      <c r="O113" s="88"/>
      <c r="P113" s="78"/>
      <c r="Q113" s="88"/>
      <c r="R113" s="78"/>
      <c r="S113" s="85" t="s">
        <v>46</v>
      </c>
      <c r="T113" s="85" t="s">
        <v>672</v>
      </c>
      <c r="U113" s="105" t="s">
        <v>1092</v>
      </c>
      <c r="V113" s="88" t="s">
        <v>90</v>
      </c>
      <c r="W113" s="78"/>
      <c r="X113" s="85"/>
      <c r="Y113" s="88"/>
      <c r="Z113" s="89" t="s">
        <v>673</v>
      </c>
      <c r="AA113" s="153"/>
      <c r="AB113" s="157" t="s">
        <v>674</v>
      </c>
      <c r="AC113" s="159" t="s">
        <v>675</v>
      </c>
    </row>
    <row r="114" spans="1:29" s="76" customFormat="1" ht="11.25" customHeight="1">
      <c r="A114" s="79" t="s">
        <v>440</v>
      </c>
      <c r="B114" s="80" t="s">
        <v>676</v>
      </c>
      <c r="C114" s="81" t="s">
        <v>106</v>
      </c>
      <c r="D114" s="107"/>
      <c r="E114" s="83" t="s">
        <v>106</v>
      </c>
      <c r="F114" s="78"/>
      <c r="G114" s="84"/>
      <c r="H114" s="85"/>
      <c r="I114" s="86" t="s">
        <v>88</v>
      </c>
      <c r="J114" s="78"/>
      <c r="K114" s="87"/>
      <c r="L114" s="85"/>
      <c r="M114" s="85"/>
      <c r="N114" s="85"/>
      <c r="O114" s="88"/>
      <c r="P114" s="78"/>
      <c r="Q114" s="88"/>
      <c r="R114" s="78"/>
      <c r="S114" s="85" t="s">
        <v>46</v>
      </c>
      <c r="T114" s="85" t="s">
        <v>96</v>
      </c>
      <c r="U114" s="85" t="s">
        <v>677</v>
      </c>
      <c r="V114" s="88" t="s">
        <v>663</v>
      </c>
      <c r="W114" s="78"/>
      <c r="X114" s="85"/>
      <c r="Y114" s="88"/>
      <c r="Z114" s="89" t="s">
        <v>678</v>
      </c>
      <c r="AA114" s="153"/>
      <c r="AB114" s="157" t="s">
        <v>679</v>
      </c>
      <c r="AC114" s="159" t="s">
        <v>680</v>
      </c>
    </row>
    <row r="115" spans="1:29" s="76" customFormat="1" ht="11.25" customHeight="1">
      <c r="A115" s="79" t="s">
        <v>440</v>
      </c>
      <c r="B115" s="80" t="s">
        <v>681</v>
      </c>
      <c r="C115" s="81" t="s">
        <v>76</v>
      </c>
      <c r="D115" s="82">
        <v>300000</v>
      </c>
      <c r="E115" s="83" t="s">
        <v>64</v>
      </c>
      <c r="F115" s="78" t="s">
        <v>65</v>
      </c>
      <c r="G115" s="84" t="s">
        <v>65</v>
      </c>
      <c r="H115" s="85" t="s">
        <v>77</v>
      </c>
      <c r="I115" s="86"/>
      <c r="J115" s="78" t="s">
        <v>88</v>
      </c>
      <c r="K115" s="87" t="s">
        <v>65</v>
      </c>
      <c r="L115" s="85" t="s">
        <v>65</v>
      </c>
      <c r="M115" s="85" t="s">
        <v>65</v>
      </c>
      <c r="N115" s="85" t="s">
        <v>65</v>
      </c>
      <c r="O115" s="88" t="s">
        <v>88</v>
      </c>
      <c r="P115" s="78" t="s">
        <v>66</v>
      </c>
      <c r="Q115" s="88" t="s">
        <v>65</v>
      </c>
      <c r="R115" s="78" t="s">
        <v>65</v>
      </c>
      <c r="S115" s="85" t="s">
        <v>67</v>
      </c>
      <c r="T115" s="85" t="s">
        <v>68</v>
      </c>
      <c r="U115" s="85" t="s">
        <v>682</v>
      </c>
      <c r="V115" s="88" t="s">
        <v>86</v>
      </c>
      <c r="W115" s="78" t="s">
        <v>65</v>
      </c>
      <c r="X115" s="85" t="s">
        <v>65</v>
      </c>
      <c r="Y115" s="88" t="s">
        <v>65</v>
      </c>
      <c r="Z115" s="89" t="s">
        <v>683</v>
      </c>
      <c r="AA115" s="153" t="s">
        <v>684</v>
      </c>
      <c r="AB115" s="157" t="s">
        <v>685</v>
      </c>
      <c r="AC115" s="159"/>
    </row>
    <row r="116" spans="1:29" s="76" customFormat="1" ht="11.1" customHeight="1">
      <c r="A116" s="79" t="s">
        <v>440</v>
      </c>
      <c r="B116" s="80" t="s">
        <v>686</v>
      </c>
      <c r="C116" s="81" t="s">
        <v>76</v>
      </c>
      <c r="D116" s="82">
        <v>150000</v>
      </c>
      <c r="E116" s="83" t="s">
        <v>64</v>
      </c>
      <c r="F116" s="78" t="s">
        <v>65</v>
      </c>
      <c r="G116" s="84" t="s">
        <v>65</v>
      </c>
      <c r="H116" s="85" t="s">
        <v>77</v>
      </c>
      <c r="I116" s="86"/>
      <c r="J116" s="78" t="s">
        <v>65</v>
      </c>
      <c r="K116" s="87">
        <v>0.7</v>
      </c>
      <c r="L116" s="85" t="s">
        <v>65</v>
      </c>
      <c r="M116" s="85" t="s">
        <v>65</v>
      </c>
      <c r="N116" s="85" t="s">
        <v>65</v>
      </c>
      <c r="O116" s="88" t="s">
        <v>65</v>
      </c>
      <c r="P116" s="78" t="s">
        <v>65</v>
      </c>
      <c r="Q116" s="88" t="s">
        <v>65</v>
      </c>
      <c r="R116" s="78" t="s">
        <v>65</v>
      </c>
      <c r="S116" s="85" t="s">
        <v>67</v>
      </c>
      <c r="T116" s="85" t="s">
        <v>68</v>
      </c>
      <c r="U116" s="85" t="s">
        <v>682</v>
      </c>
      <c r="V116" s="88" t="s">
        <v>90</v>
      </c>
      <c r="W116" s="78" t="s">
        <v>65</v>
      </c>
      <c r="X116" s="85" t="s">
        <v>65</v>
      </c>
      <c r="Y116" s="88" t="s">
        <v>65</v>
      </c>
      <c r="Z116" s="89" t="s">
        <v>687</v>
      </c>
      <c r="AA116" s="153" t="s">
        <v>688</v>
      </c>
      <c r="AB116" s="157" t="s">
        <v>689</v>
      </c>
      <c r="AC116" s="159"/>
    </row>
    <row r="117" spans="1:29" s="75" customFormat="1" ht="11.25" customHeight="1">
      <c r="A117" s="79" t="s">
        <v>440</v>
      </c>
      <c r="B117" s="80" t="s">
        <v>690</v>
      </c>
      <c r="C117" s="81" t="s">
        <v>80</v>
      </c>
      <c r="D117" s="89" t="s">
        <v>65</v>
      </c>
      <c r="E117" s="83" t="s">
        <v>106</v>
      </c>
      <c r="F117" s="78" t="s">
        <v>65</v>
      </c>
      <c r="G117" s="84" t="s">
        <v>65</v>
      </c>
      <c r="H117" s="85" t="s">
        <v>65</v>
      </c>
      <c r="I117" s="86"/>
      <c r="J117" s="78" t="s">
        <v>65</v>
      </c>
      <c r="K117" s="87" t="s">
        <v>65</v>
      </c>
      <c r="L117" s="85" t="s">
        <v>65</v>
      </c>
      <c r="M117" s="85" t="s">
        <v>65</v>
      </c>
      <c r="N117" s="85" t="s">
        <v>65</v>
      </c>
      <c r="O117" s="88" t="s">
        <v>65</v>
      </c>
      <c r="P117" s="78" t="s">
        <v>65</v>
      </c>
      <c r="Q117" s="88" t="s">
        <v>65</v>
      </c>
      <c r="R117" s="78" t="s">
        <v>65</v>
      </c>
      <c r="S117" s="85" t="s">
        <v>67</v>
      </c>
      <c r="T117" s="85" t="s">
        <v>68</v>
      </c>
      <c r="U117" s="85" t="s">
        <v>691</v>
      </c>
      <c r="V117" s="88" t="s">
        <v>86</v>
      </c>
      <c r="W117" s="78" t="s">
        <v>65</v>
      </c>
      <c r="X117" s="85" t="s">
        <v>65</v>
      </c>
      <c r="Y117" s="88" t="s">
        <v>65</v>
      </c>
      <c r="Z117" s="89" t="s">
        <v>692</v>
      </c>
      <c r="AA117" s="153" t="s">
        <v>65</v>
      </c>
      <c r="AB117" s="157" t="s">
        <v>693</v>
      </c>
      <c r="AC117" s="159" t="s">
        <v>694</v>
      </c>
    </row>
    <row r="118" spans="1:29" s="75" customFormat="1" ht="11.25" customHeight="1">
      <c r="A118" s="79" t="s">
        <v>440</v>
      </c>
      <c r="B118" s="80" t="s">
        <v>695</v>
      </c>
      <c r="C118" s="81" t="s">
        <v>89</v>
      </c>
      <c r="D118" s="82"/>
      <c r="E118" s="83" t="s">
        <v>106</v>
      </c>
      <c r="F118" s="78"/>
      <c r="G118" s="84"/>
      <c r="H118" s="85"/>
      <c r="I118" s="86" t="s">
        <v>88</v>
      </c>
      <c r="J118" s="78" t="s">
        <v>88</v>
      </c>
      <c r="K118" s="87"/>
      <c r="L118" s="85" t="s">
        <v>88</v>
      </c>
      <c r="M118" s="85"/>
      <c r="N118" s="85"/>
      <c r="O118" s="88"/>
      <c r="P118" s="78"/>
      <c r="Q118" s="88"/>
      <c r="R118" s="78"/>
      <c r="S118" s="85" t="s">
        <v>67</v>
      </c>
      <c r="T118" s="85" t="s">
        <v>68</v>
      </c>
      <c r="U118" s="85" t="s">
        <v>154</v>
      </c>
      <c r="V118" s="88" t="s">
        <v>90</v>
      </c>
      <c r="W118" s="78"/>
      <c r="X118" s="85"/>
      <c r="Y118" s="88"/>
      <c r="Z118" s="89" t="s">
        <v>696</v>
      </c>
      <c r="AA118" s="153"/>
      <c r="AB118" s="157" t="s">
        <v>697</v>
      </c>
      <c r="AC118" s="159" t="s">
        <v>698</v>
      </c>
    </row>
    <row r="119" spans="1:29" s="75" customFormat="1" ht="11.25" customHeight="1">
      <c r="A119" s="79" t="s">
        <v>441</v>
      </c>
      <c r="B119" s="80" t="s">
        <v>699</v>
      </c>
      <c r="C119" s="81" t="s">
        <v>63</v>
      </c>
      <c r="D119" s="82">
        <f>7500/0.1</f>
        <v>75000</v>
      </c>
      <c r="E119" s="83" t="s">
        <v>64</v>
      </c>
      <c r="F119" s="78">
        <v>65</v>
      </c>
      <c r="G119" s="84" t="s">
        <v>65</v>
      </c>
      <c r="H119" s="85" t="s">
        <v>65</v>
      </c>
      <c r="I119" s="86"/>
      <c r="J119" s="78" t="s">
        <v>65</v>
      </c>
      <c r="K119" s="87" t="s">
        <v>65</v>
      </c>
      <c r="L119" s="85" t="s">
        <v>65</v>
      </c>
      <c r="M119" s="85" t="s">
        <v>65</v>
      </c>
      <c r="N119" s="85" t="s">
        <v>65</v>
      </c>
      <c r="O119" s="88" t="s">
        <v>65</v>
      </c>
      <c r="P119" s="78" t="s">
        <v>66</v>
      </c>
      <c r="Q119" s="88" t="s">
        <v>65</v>
      </c>
      <c r="R119" s="78" t="s">
        <v>65</v>
      </c>
      <c r="S119" s="85" t="s">
        <v>116</v>
      </c>
      <c r="T119" s="85" t="s">
        <v>68</v>
      </c>
      <c r="U119" s="85" t="s">
        <v>247</v>
      </c>
      <c r="V119" s="88" t="s">
        <v>90</v>
      </c>
      <c r="W119" s="78" t="s">
        <v>65</v>
      </c>
      <c r="X119" s="85" t="s">
        <v>65</v>
      </c>
      <c r="Y119" s="88" t="s">
        <v>65</v>
      </c>
      <c r="Z119" s="89" t="s">
        <v>700</v>
      </c>
      <c r="AA119" s="153" t="s">
        <v>701</v>
      </c>
      <c r="AB119" s="157" t="s">
        <v>702</v>
      </c>
      <c r="AC119" s="159"/>
    </row>
    <row r="120" spans="1:29" s="75" customFormat="1" ht="11.25" customHeight="1">
      <c r="A120" s="79" t="s">
        <v>441</v>
      </c>
      <c r="B120" s="80" t="s">
        <v>703</v>
      </c>
      <c r="C120" s="81" t="s">
        <v>89</v>
      </c>
      <c r="D120" s="82">
        <v>75000</v>
      </c>
      <c r="E120" s="83" t="s">
        <v>64</v>
      </c>
      <c r="F120" s="78" t="s">
        <v>65</v>
      </c>
      <c r="G120" s="84" t="s">
        <v>65</v>
      </c>
      <c r="H120" s="85" t="s">
        <v>65</v>
      </c>
      <c r="I120" s="86"/>
      <c r="J120" s="78" t="s">
        <v>88</v>
      </c>
      <c r="K120" s="87" t="s">
        <v>65</v>
      </c>
      <c r="L120" s="85" t="s">
        <v>65</v>
      </c>
      <c r="M120" s="85" t="s">
        <v>65</v>
      </c>
      <c r="N120" s="85" t="s">
        <v>65</v>
      </c>
      <c r="O120" s="88" t="s">
        <v>65</v>
      </c>
      <c r="P120" s="78" t="s">
        <v>66</v>
      </c>
      <c r="Q120" s="88" t="s">
        <v>65</v>
      </c>
      <c r="R120" s="78" t="s">
        <v>65</v>
      </c>
      <c r="S120" s="85" t="s">
        <v>116</v>
      </c>
      <c r="T120" s="85" t="s">
        <v>68</v>
      </c>
      <c r="U120" s="85" t="s">
        <v>247</v>
      </c>
      <c r="V120" s="88" t="s">
        <v>90</v>
      </c>
      <c r="W120" s="78" t="s">
        <v>65</v>
      </c>
      <c r="X120" s="85" t="s">
        <v>65</v>
      </c>
      <c r="Y120" s="88" t="s">
        <v>65</v>
      </c>
      <c r="Z120" s="89" t="s">
        <v>701</v>
      </c>
      <c r="AA120" s="153" t="s">
        <v>700</v>
      </c>
      <c r="AB120" s="157" t="s">
        <v>702</v>
      </c>
      <c r="AC120" s="159"/>
    </row>
    <row r="121" spans="1:29" s="75" customFormat="1" ht="11.25" customHeight="1">
      <c r="A121" s="79" t="s">
        <v>441</v>
      </c>
      <c r="B121" s="80" t="s">
        <v>704</v>
      </c>
      <c r="C121" s="81" t="s">
        <v>80</v>
      </c>
      <c r="D121" s="89" t="s">
        <v>65</v>
      </c>
      <c r="E121" s="83" t="s">
        <v>106</v>
      </c>
      <c r="F121" s="78" t="s">
        <v>106</v>
      </c>
      <c r="G121" s="84" t="s">
        <v>65</v>
      </c>
      <c r="H121" s="85" t="s">
        <v>65</v>
      </c>
      <c r="I121" s="86"/>
      <c r="J121" s="78" t="s">
        <v>65</v>
      </c>
      <c r="K121" s="87" t="s">
        <v>65</v>
      </c>
      <c r="L121" s="85" t="s">
        <v>65</v>
      </c>
      <c r="M121" s="85" t="s">
        <v>65</v>
      </c>
      <c r="N121" s="85" t="s">
        <v>65</v>
      </c>
      <c r="O121" s="88" t="s">
        <v>65</v>
      </c>
      <c r="P121" s="78" t="s">
        <v>65</v>
      </c>
      <c r="Q121" s="88" t="s">
        <v>65</v>
      </c>
      <c r="R121" s="78" t="s">
        <v>65</v>
      </c>
      <c r="S121" s="85" t="s">
        <v>116</v>
      </c>
      <c r="T121" s="85" t="s">
        <v>96</v>
      </c>
      <c r="U121" s="85" t="s">
        <v>247</v>
      </c>
      <c r="V121" s="88" t="s">
        <v>90</v>
      </c>
      <c r="W121" s="78" t="s">
        <v>65</v>
      </c>
      <c r="X121" s="85" t="s">
        <v>65</v>
      </c>
      <c r="Y121" s="88" t="s">
        <v>65</v>
      </c>
      <c r="Z121" s="89" t="s">
        <v>705</v>
      </c>
      <c r="AA121" s="153" t="s">
        <v>65</v>
      </c>
      <c r="AB121" s="157" t="s">
        <v>706</v>
      </c>
      <c r="AC121" s="159"/>
    </row>
    <row r="122" spans="1:29" s="75" customFormat="1" ht="11.25" customHeight="1">
      <c r="A122" s="79" t="s">
        <v>441</v>
      </c>
      <c r="B122" s="80" t="s">
        <v>251</v>
      </c>
      <c r="C122" s="81" t="s">
        <v>76</v>
      </c>
      <c r="D122" s="91">
        <v>1</v>
      </c>
      <c r="E122" s="83" t="s">
        <v>87</v>
      </c>
      <c r="F122" s="78"/>
      <c r="G122" s="84"/>
      <c r="H122" s="85" t="s">
        <v>77</v>
      </c>
      <c r="I122" s="86"/>
      <c r="J122" s="78" t="s">
        <v>88</v>
      </c>
      <c r="K122" s="87"/>
      <c r="L122" s="85"/>
      <c r="M122" s="85"/>
      <c r="N122" s="85"/>
      <c r="O122" s="88"/>
      <c r="P122" s="78" t="s">
        <v>66</v>
      </c>
      <c r="Q122" s="88"/>
      <c r="R122" s="78"/>
      <c r="S122" s="85" t="s">
        <v>116</v>
      </c>
      <c r="T122" s="85" t="s">
        <v>68</v>
      </c>
      <c r="U122" s="85" t="s">
        <v>247</v>
      </c>
      <c r="V122" s="88" t="s">
        <v>90</v>
      </c>
      <c r="W122" s="78"/>
      <c r="X122" s="85"/>
      <c r="Y122" s="88"/>
      <c r="Z122" s="89" t="s">
        <v>707</v>
      </c>
      <c r="AA122" s="153"/>
      <c r="AB122" s="157"/>
      <c r="AC122" s="159"/>
    </row>
    <row r="123" spans="1:29" s="75" customFormat="1" ht="11.25" customHeight="1">
      <c r="A123" s="79" t="s">
        <v>442</v>
      </c>
      <c r="B123" s="80" t="s">
        <v>708</v>
      </c>
      <c r="C123" s="81" t="s">
        <v>63</v>
      </c>
      <c r="D123" s="91">
        <v>0.5</v>
      </c>
      <c r="E123" s="83" t="s">
        <v>87</v>
      </c>
      <c r="F123" s="78">
        <v>65</v>
      </c>
      <c r="G123" s="84">
        <v>30200</v>
      </c>
      <c r="H123" s="85" t="s">
        <v>65</v>
      </c>
      <c r="I123" s="86"/>
      <c r="J123" s="78" t="s">
        <v>65</v>
      </c>
      <c r="K123" s="87" t="s">
        <v>65</v>
      </c>
      <c r="L123" s="85" t="s">
        <v>65</v>
      </c>
      <c r="M123" s="85" t="s">
        <v>65</v>
      </c>
      <c r="N123" s="85" t="s">
        <v>65</v>
      </c>
      <c r="O123" s="88"/>
      <c r="P123" s="78" t="s">
        <v>65</v>
      </c>
      <c r="Q123" s="88" t="s">
        <v>65</v>
      </c>
      <c r="R123" s="78" t="s">
        <v>65</v>
      </c>
      <c r="S123" s="85" t="s">
        <v>67</v>
      </c>
      <c r="T123" s="85" t="s">
        <v>68</v>
      </c>
      <c r="U123" s="85" t="s">
        <v>658</v>
      </c>
      <c r="V123" s="88" t="s">
        <v>86</v>
      </c>
      <c r="W123" s="78" t="s">
        <v>65</v>
      </c>
      <c r="X123" s="85" t="s">
        <v>65</v>
      </c>
      <c r="Y123" s="88" t="s">
        <v>65</v>
      </c>
      <c r="Z123" s="89" t="s">
        <v>709</v>
      </c>
      <c r="AA123" s="153" t="s">
        <v>710</v>
      </c>
      <c r="AB123" s="157" t="s">
        <v>1113</v>
      </c>
      <c r="AC123" s="159" t="s">
        <v>711</v>
      </c>
    </row>
    <row r="124" spans="1:29" s="75" customFormat="1" ht="11.25" customHeight="1">
      <c r="A124" s="79" t="s">
        <v>442</v>
      </c>
      <c r="B124" s="80" t="s">
        <v>712</v>
      </c>
      <c r="C124" s="81" t="s">
        <v>89</v>
      </c>
      <c r="D124" s="91">
        <v>0.5</v>
      </c>
      <c r="E124" s="83" t="s">
        <v>87</v>
      </c>
      <c r="F124" s="78" t="s">
        <v>65</v>
      </c>
      <c r="G124" s="84">
        <v>30200</v>
      </c>
      <c r="H124" s="85" t="s">
        <v>65</v>
      </c>
      <c r="I124" s="86"/>
      <c r="J124" s="78" t="s">
        <v>88</v>
      </c>
      <c r="K124" s="87" t="s">
        <v>65</v>
      </c>
      <c r="L124" s="85" t="s">
        <v>65</v>
      </c>
      <c r="M124" s="85" t="s">
        <v>65</v>
      </c>
      <c r="N124" s="85" t="s">
        <v>65</v>
      </c>
      <c r="O124" s="88"/>
      <c r="P124" s="78" t="s">
        <v>65</v>
      </c>
      <c r="Q124" s="88" t="s">
        <v>65</v>
      </c>
      <c r="R124" s="78" t="s">
        <v>65</v>
      </c>
      <c r="S124" s="85" t="s">
        <v>67</v>
      </c>
      <c r="T124" s="85" t="s">
        <v>68</v>
      </c>
      <c r="U124" s="85" t="s">
        <v>658</v>
      </c>
      <c r="V124" s="88" t="s">
        <v>86</v>
      </c>
      <c r="W124" s="78" t="s">
        <v>65</v>
      </c>
      <c r="X124" s="85" t="s">
        <v>65</v>
      </c>
      <c r="Y124" s="88" t="s">
        <v>65</v>
      </c>
      <c r="Z124" s="89" t="s">
        <v>713</v>
      </c>
      <c r="AA124" s="153" t="s">
        <v>710</v>
      </c>
      <c r="AB124" s="157" t="s">
        <v>1113</v>
      </c>
      <c r="AC124" s="159" t="s">
        <v>711</v>
      </c>
    </row>
    <row r="125" spans="1:29" s="75" customFormat="1" ht="11.25" customHeight="1">
      <c r="A125" s="79" t="s">
        <v>442</v>
      </c>
      <c r="B125" s="80" t="s">
        <v>714</v>
      </c>
      <c r="C125" s="81" t="s">
        <v>76</v>
      </c>
      <c r="D125" s="82">
        <v>45000</v>
      </c>
      <c r="E125" s="83" t="s">
        <v>64</v>
      </c>
      <c r="F125" s="78" t="s">
        <v>65</v>
      </c>
      <c r="G125" s="84" t="s">
        <v>65</v>
      </c>
      <c r="H125" s="85" t="s">
        <v>77</v>
      </c>
      <c r="I125" s="86"/>
      <c r="J125" s="78" t="s">
        <v>88</v>
      </c>
      <c r="K125" s="87" t="s">
        <v>65</v>
      </c>
      <c r="L125" s="85" t="s">
        <v>65</v>
      </c>
      <c r="M125" s="85" t="s">
        <v>65</v>
      </c>
      <c r="N125" s="85" t="s">
        <v>65</v>
      </c>
      <c r="O125" s="88" t="s">
        <v>88</v>
      </c>
      <c r="P125" s="78" t="s">
        <v>66</v>
      </c>
      <c r="Q125" s="88" t="s">
        <v>65</v>
      </c>
      <c r="R125" s="78" t="s">
        <v>65</v>
      </c>
      <c r="S125" s="85" t="s">
        <v>67</v>
      </c>
      <c r="T125" s="85" t="s">
        <v>68</v>
      </c>
      <c r="U125" s="85" t="s">
        <v>658</v>
      </c>
      <c r="V125" s="88" t="s">
        <v>86</v>
      </c>
      <c r="W125" s="78" t="s">
        <v>65</v>
      </c>
      <c r="X125" s="85" t="s">
        <v>65</v>
      </c>
      <c r="Y125" s="88" t="s">
        <v>65</v>
      </c>
      <c r="Z125" s="89" t="s">
        <v>715</v>
      </c>
      <c r="AA125" s="153" t="s">
        <v>710</v>
      </c>
      <c r="AB125" s="157" t="s">
        <v>716</v>
      </c>
      <c r="AC125" s="159" t="s">
        <v>717</v>
      </c>
    </row>
    <row r="126" spans="1:29" s="75" customFormat="1" ht="11.25" customHeight="1">
      <c r="A126" s="79" t="s">
        <v>443</v>
      </c>
      <c r="B126" s="80" t="s">
        <v>718</v>
      </c>
      <c r="C126" s="81" t="s">
        <v>89</v>
      </c>
      <c r="D126" s="82">
        <v>100000</v>
      </c>
      <c r="E126" s="83" t="s">
        <v>64</v>
      </c>
      <c r="F126" s="78" t="s">
        <v>65</v>
      </c>
      <c r="G126" s="84" t="s">
        <v>65</v>
      </c>
      <c r="H126" s="85" t="s">
        <v>65</v>
      </c>
      <c r="I126" s="86" t="s">
        <v>88</v>
      </c>
      <c r="J126" s="78" t="s">
        <v>88</v>
      </c>
      <c r="K126" s="87" t="s">
        <v>65</v>
      </c>
      <c r="L126" s="85" t="s">
        <v>65</v>
      </c>
      <c r="M126" s="85" t="s">
        <v>65</v>
      </c>
      <c r="N126" s="85" t="s">
        <v>88</v>
      </c>
      <c r="O126" s="88" t="s">
        <v>88</v>
      </c>
      <c r="P126" s="78" t="s">
        <v>66</v>
      </c>
      <c r="Q126" s="88" t="s">
        <v>65</v>
      </c>
      <c r="R126" s="78" t="s">
        <v>65</v>
      </c>
      <c r="S126" s="85" t="s">
        <v>67</v>
      </c>
      <c r="T126" s="85" t="s">
        <v>68</v>
      </c>
      <c r="U126" s="85" t="s">
        <v>719</v>
      </c>
      <c r="V126" s="88" t="s">
        <v>86</v>
      </c>
      <c r="W126" s="78" t="s">
        <v>65</v>
      </c>
      <c r="X126" s="85" t="s">
        <v>65</v>
      </c>
      <c r="Y126" s="88" t="s">
        <v>65</v>
      </c>
      <c r="Z126" s="89" t="s">
        <v>720</v>
      </c>
      <c r="AA126" s="153" t="s">
        <v>1114</v>
      </c>
      <c r="AB126" s="157"/>
      <c r="AC126" s="159" t="s">
        <v>721</v>
      </c>
    </row>
    <row r="127" spans="1:29" s="75" customFormat="1" ht="11.25" customHeight="1">
      <c r="A127" s="79" t="s">
        <v>443</v>
      </c>
      <c r="B127" s="80" t="s">
        <v>722</v>
      </c>
      <c r="C127" s="81" t="s">
        <v>76</v>
      </c>
      <c r="D127" s="82">
        <v>120000</v>
      </c>
      <c r="E127" s="83" t="s">
        <v>64</v>
      </c>
      <c r="F127" s="78" t="s">
        <v>65</v>
      </c>
      <c r="G127" s="84" t="s">
        <v>65</v>
      </c>
      <c r="H127" s="85" t="s">
        <v>77</v>
      </c>
      <c r="I127" s="86" t="s">
        <v>88</v>
      </c>
      <c r="J127" s="78" t="s">
        <v>65</v>
      </c>
      <c r="K127" s="87" t="s">
        <v>65</v>
      </c>
      <c r="L127" s="85" t="s">
        <v>65</v>
      </c>
      <c r="M127" s="85" t="s">
        <v>65</v>
      </c>
      <c r="N127" s="85" t="s">
        <v>88</v>
      </c>
      <c r="O127" s="88"/>
      <c r="P127" s="78" t="s">
        <v>66</v>
      </c>
      <c r="Q127" s="88" t="s">
        <v>65</v>
      </c>
      <c r="R127" s="78" t="s">
        <v>65</v>
      </c>
      <c r="S127" s="85" t="s">
        <v>67</v>
      </c>
      <c r="T127" s="85" t="s">
        <v>68</v>
      </c>
      <c r="U127" s="85" t="s">
        <v>719</v>
      </c>
      <c r="V127" s="88" t="s">
        <v>86</v>
      </c>
      <c r="W127" s="78" t="s">
        <v>65</v>
      </c>
      <c r="X127" s="85" t="s">
        <v>65</v>
      </c>
      <c r="Y127" s="88" t="s">
        <v>65</v>
      </c>
      <c r="Z127" s="89" t="s">
        <v>723</v>
      </c>
      <c r="AA127" s="153" t="s">
        <v>1115</v>
      </c>
      <c r="AB127" s="157"/>
      <c r="AC127" s="159" t="s">
        <v>724</v>
      </c>
    </row>
    <row r="128" spans="1:29" s="75" customFormat="1" ht="11.25" customHeight="1">
      <c r="A128" s="79" t="s">
        <v>443</v>
      </c>
      <c r="B128" s="80" t="s">
        <v>725</v>
      </c>
      <c r="C128" s="81" t="s">
        <v>89</v>
      </c>
      <c r="D128" s="181">
        <v>160000</v>
      </c>
      <c r="E128" s="83" t="s">
        <v>64</v>
      </c>
      <c r="F128" s="78"/>
      <c r="G128" s="84">
        <v>42000</v>
      </c>
      <c r="H128" s="85"/>
      <c r="I128" s="86"/>
      <c r="J128" s="78"/>
      <c r="K128" s="87"/>
      <c r="L128" s="85"/>
      <c r="M128" s="85"/>
      <c r="N128" s="85" t="s">
        <v>88</v>
      </c>
      <c r="O128" s="88"/>
      <c r="P128" s="78" t="s">
        <v>66</v>
      </c>
      <c r="Q128" s="88"/>
      <c r="R128" s="78"/>
      <c r="S128" s="85" t="s">
        <v>67</v>
      </c>
      <c r="T128" s="85" t="s">
        <v>68</v>
      </c>
      <c r="U128" s="85" t="s">
        <v>719</v>
      </c>
      <c r="V128" s="88" t="s">
        <v>86</v>
      </c>
      <c r="W128" s="78"/>
      <c r="X128" s="85"/>
      <c r="Y128" s="88"/>
      <c r="Z128" s="108" t="s">
        <v>726</v>
      </c>
      <c r="AA128" s="153" t="s">
        <v>727</v>
      </c>
      <c r="AB128" s="157"/>
      <c r="AC128" s="159" t="s">
        <v>1072</v>
      </c>
    </row>
    <row r="129" spans="1:29" s="75" customFormat="1" ht="11.1" customHeight="1">
      <c r="A129" s="79" t="s">
        <v>443</v>
      </c>
      <c r="B129" s="80" t="s">
        <v>728</v>
      </c>
      <c r="C129" s="81" t="s">
        <v>76</v>
      </c>
      <c r="D129" s="89" t="s">
        <v>65</v>
      </c>
      <c r="E129" s="83" t="s">
        <v>166</v>
      </c>
      <c r="F129" s="78" t="s">
        <v>65</v>
      </c>
      <c r="G129" s="84" t="s">
        <v>65</v>
      </c>
      <c r="H129" s="85" t="s">
        <v>77</v>
      </c>
      <c r="I129" s="86"/>
      <c r="J129" s="78" t="s">
        <v>65</v>
      </c>
      <c r="K129" s="87">
        <v>0.5</v>
      </c>
      <c r="L129" s="85" t="s">
        <v>65</v>
      </c>
      <c r="M129" s="85" t="s">
        <v>65</v>
      </c>
      <c r="N129" s="85" t="s">
        <v>65</v>
      </c>
      <c r="O129" s="88" t="s">
        <v>65</v>
      </c>
      <c r="P129" s="78" t="s">
        <v>66</v>
      </c>
      <c r="Q129" s="88" t="s">
        <v>65</v>
      </c>
      <c r="R129" s="78" t="s">
        <v>729</v>
      </c>
      <c r="S129" s="85" t="s">
        <v>46</v>
      </c>
      <c r="T129" s="85" t="s">
        <v>96</v>
      </c>
      <c r="U129" s="85" t="s">
        <v>719</v>
      </c>
      <c r="V129" s="88" t="s">
        <v>86</v>
      </c>
      <c r="W129" s="78" t="s">
        <v>65</v>
      </c>
      <c r="X129" s="85" t="s">
        <v>65</v>
      </c>
      <c r="Y129" s="88" t="s">
        <v>65</v>
      </c>
      <c r="Z129" s="89" t="s">
        <v>730</v>
      </c>
      <c r="AA129" s="153" t="s">
        <v>731</v>
      </c>
      <c r="AB129" s="157" t="s">
        <v>732</v>
      </c>
      <c r="AC129" s="159"/>
    </row>
    <row r="130" spans="1:29" s="75" customFormat="1" ht="11.25" customHeight="1">
      <c r="A130" s="79" t="s">
        <v>443</v>
      </c>
      <c r="B130" s="80" t="s">
        <v>733</v>
      </c>
      <c r="C130" s="81" t="s">
        <v>76</v>
      </c>
      <c r="D130" s="91">
        <v>1</v>
      </c>
      <c r="E130" s="83" t="s">
        <v>115</v>
      </c>
      <c r="F130" s="78"/>
      <c r="G130" s="84"/>
      <c r="H130" s="85" t="s">
        <v>244</v>
      </c>
      <c r="I130" s="86"/>
      <c r="J130" s="78"/>
      <c r="K130" s="87"/>
      <c r="L130" s="85"/>
      <c r="M130" s="85"/>
      <c r="N130" s="85"/>
      <c r="O130" s="88"/>
      <c r="P130" s="78"/>
      <c r="Q130" s="88"/>
      <c r="R130" s="78" t="s">
        <v>729</v>
      </c>
      <c r="S130" s="85" t="s">
        <v>46</v>
      </c>
      <c r="T130" s="85" t="s">
        <v>96</v>
      </c>
      <c r="U130" s="85" t="s">
        <v>719</v>
      </c>
      <c r="V130" s="88" t="s">
        <v>86</v>
      </c>
      <c r="W130" s="78"/>
      <c r="X130" s="85"/>
      <c r="Y130" s="88"/>
      <c r="Z130" s="89" t="s">
        <v>731</v>
      </c>
      <c r="AA130" s="153" t="s">
        <v>730</v>
      </c>
      <c r="AB130" s="157"/>
      <c r="AC130" s="159" t="s">
        <v>734</v>
      </c>
    </row>
    <row r="131" spans="1:29" s="75" customFormat="1" ht="11.25" customHeight="1">
      <c r="A131" s="79" t="s">
        <v>443</v>
      </c>
      <c r="B131" s="80" t="s">
        <v>738</v>
      </c>
      <c r="C131" s="81" t="s">
        <v>89</v>
      </c>
      <c r="D131" s="82">
        <f>7200/0.045</f>
        <v>160000</v>
      </c>
      <c r="E131" s="83" t="s">
        <v>64</v>
      </c>
      <c r="F131" s="78"/>
      <c r="G131" s="84"/>
      <c r="H131" s="85"/>
      <c r="I131" s="86"/>
      <c r="J131" s="78"/>
      <c r="K131" s="87"/>
      <c r="L131" s="85" t="s">
        <v>88</v>
      </c>
      <c r="M131" s="85"/>
      <c r="N131" s="85"/>
      <c r="O131" s="88"/>
      <c r="P131" s="78"/>
      <c r="Q131" s="88"/>
      <c r="R131" s="78"/>
      <c r="S131" s="85" t="s">
        <v>67</v>
      </c>
      <c r="T131" s="85" t="s">
        <v>68</v>
      </c>
      <c r="U131" s="85" t="s">
        <v>719</v>
      </c>
      <c r="V131" s="88" t="s">
        <v>90</v>
      </c>
      <c r="W131" s="78"/>
      <c r="X131" s="85"/>
      <c r="Y131" s="88"/>
      <c r="Z131" s="89" t="s">
        <v>739</v>
      </c>
      <c r="AA131" s="153"/>
      <c r="AB131" s="157" t="s">
        <v>740</v>
      </c>
      <c r="AC131" s="159"/>
    </row>
    <row r="132" spans="1:29" s="75" customFormat="1" ht="11.25" customHeight="1">
      <c r="A132" s="79" t="s">
        <v>741</v>
      </c>
      <c r="B132" s="80" t="s">
        <v>742</v>
      </c>
      <c r="C132" s="81" t="s">
        <v>76</v>
      </c>
      <c r="D132" s="91">
        <v>1</v>
      </c>
      <c r="E132" s="83" t="s">
        <v>87</v>
      </c>
      <c r="F132" s="78"/>
      <c r="G132" s="84"/>
      <c r="H132" s="85" t="s">
        <v>77</v>
      </c>
      <c r="I132" s="86" t="s">
        <v>88</v>
      </c>
      <c r="J132" s="78" t="s">
        <v>88</v>
      </c>
      <c r="K132" s="87"/>
      <c r="L132" s="85"/>
      <c r="M132" s="85" t="s">
        <v>88</v>
      </c>
      <c r="N132" s="85" t="s">
        <v>88</v>
      </c>
      <c r="O132" s="88" t="s">
        <v>88</v>
      </c>
      <c r="P132" s="78" t="s">
        <v>66</v>
      </c>
      <c r="Q132" s="88"/>
      <c r="R132" s="78"/>
      <c r="S132" s="85" t="s">
        <v>46</v>
      </c>
      <c r="T132" s="85" t="s">
        <v>68</v>
      </c>
      <c r="U132" s="85" t="s">
        <v>743</v>
      </c>
      <c r="V132" s="88" t="s">
        <v>90</v>
      </c>
      <c r="W132" s="78"/>
      <c r="X132" s="85"/>
      <c r="Y132" s="88"/>
      <c r="Z132" s="89" t="s">
        <v>744</v>
      </c>
      <c r="AA132" s="153"/>
      <c r="AB132" s="157"/>
      <c r="AC132" s="159" t="s">
        <v>1116</v>
      </c>
    </row>
    <row r="133" spans="1:29" s="75" customFormat="1" ht="11.25" customHeight="1">
      <c r="A133" s="79" t="s">
        <v>444</v>
      </c>
      <c r="B133" s="80" t="s">
        <v>753</v>
      </c>
      <c r="C133" s="81" t="s">
        <v>63</v>
      </c>
      <c r="D133" s="82">
        <v>5000</v>
      </c>
      <c r="E133" s="83" t="s">
        <v>64</v>
      </c>
      <c r="F133" s="78">
        <v>65</v>
      </c>
      <c r="G133" s="84">
        <v>20400</v>
      </c>
      <c r="H133" s="85" t="s">
        <v>65</v>
      </c>
      <c r="I133" s="86" t="s">
        <v>88</v>
      </c>
      <c r="J133" s="78" t="s">
        <v>65</v>
      </c>
      <c r="K133" s="87" t="s">
        <v>65</v>
      </c>
      <c r="L133" s="85" t="s">
        <v>65</v>
      </c>
      <c r="M133" s="85" t="s">
        <v>65</v>
      </c>
      <c r="N133" s="85" t="s">
        <v>65</v>
      </c>
      <c r="O133" s="88" t="s">
        <v>65</v>
      </c>
      <c r="P133" s="78" t="s">
        <v>65</v>
      </c>
      <c r="Q133" s="88" t="s">
        <v>65</v>
      </c>
      <c r="R133" s="78" t="s">
        <v>65</v>
      </c>
      <c r="S133" s="85" t="s">
        <v>67</v>
      </c>
      <c r="T133" s="85" t="s">
        <v>68</v>
      </c>
      <c r="U133" s="85" t="s">
        <v>746</v>
      </c>
      <c r="V133" s="88" t="s">
        <v>86</v>
      </c>
      <c r="W133" s="78"/>
      <c r="X133" s="85" t="s">
        <v>70</v>
      </c>
      <c r="Y133" s="88" t="s">
        <v>70</v>
      </c>
      <c r="Z133" s="89" t="s">
        <v>752</v>
      </c>
      <c r="AA133" s="153" t="s">
        <v>751</v>
      </c>
      <c r="AB133" s="157"/>
      <c r="AC133" s="159" t="s">
        <v>754</v>
      </c>
    </row>
    <row r="134" spans="1:29" s="75" customFormat="1" ht="11.25" customHeight="1">
      <c r="A134" s="79" t="s">
        <v>444</v>
      </c>
      <c r="B134" s="80" t="s">
        <v>1063</v>
      </c>
      <c r="C134" s="81" t="s">
        <v>76</v>
      </c>
      <c r="D134" s="109">
        <v>50</v>
      </c>
      <c r="E134" s="104" t="s">
        <v>95</v>
      </c>
      <c r="F134" s="78"/>
      <c r="G134" s="84"/>
      <c r="H134" s="85" t="s">
        <v>113</v>
      </c>
      <c r="I134" s="86" t="s">
        <v>88</v>
      </c>
      <c r="J134" s="78"/>
      <c r="K134" s="87"/>
      <c r="L134" s="85"/>
      <c r="M134" s="85"/>
      <c r="N134" s="85"/>
      <c r="O134" s="88"/>
      <c r="P134" s="78" t="s">
        <v>66</v>
      </c>
      <c r="Q134" s="88"/>
      <c r="R134" s="78"/>
      <c r="S134" s="85" t="s">
        <v>67</v>
      </c>
      <c r="T134" s="85" t="s">
        <v>96</v>
      </c>
      <c r="U134" s="85" t="s">
        <v>746</v>
      </c>
      <c r="V134" s="88" t="s">
        <v>86</v>
      </c>
      <c r="W134" s="78"/>
      <c r="X134" s="85" t="s">
        <v>70</v>
      </c>
      <c r="Y134" s="88"/>
      <c r="Z134" s="89" t="s">
        <v>1058</v>
      </c>
      <c r="AA134" s="153" t="s">
        <v>1064</v>
      </c>
      <c r="AB134" s="157" t="s">
        <v>1059</v>
      </c>
      <c r="AC134" s="159" t="s">
        <v>1060</v>
      </c>
    </row>
    <row r="135" spans="1:29" s="75" customFormat="1" ht="11.25" customHeight="1">
      <c r="A135" s="79" t="s">
        <v>444</v>
      </c>
      <c r="B135" s="80" t="s">
        <v>763</v>
      </c>
      <c r="C135" s="81" t="s">
        <v>76</v>
      </c>
      <c r="D135" s="82">
        <v>700</v>
      </c>
      <c r="E135" s="104" t="s">
        <v>95</v>
      </c>
      <c r="F135" s="78" t="s">
        <v>65</v>
      </c>
      <c r="G135" s="84" t="s">
        <v>65</v>
      </c>
      <c r="H135" s="85" t="s">
        <v>244</v>
      </c>
      <c r="I135" s="86"/>
      <c r="J135" s="78" t="s">
        <v>65</v>
      </c>
      <c r="K135" s="87" t="s">
        <v>65</v>
      </c>
      <c r="L135" s="85" t="s">
        <v>65</v>
      </c>
      <c r="M135" s="85" t="s">
        <v>65</v>
      </c>
      <c r="N135" s="85" t="s">
        <v>65</v>
      </c>
      <c r="O135" s="88" t="s">
        <v>65</v>
      </c>
      <c r="P135" s="78"/>
      <c r="Q135" s="88" t="s">
        <v>65</v>
      </c>
      <c r="R135" s="78" t="s">
        <v>65</v>
      </c>
      <c r="S135" s="85" t="s">
        <v>67</v>
      </c>
      <c r="T135" s="85" t="s">
        <v>96</v>
      </c>
      <c r="U135" s="85" t="s">
        <v>746</v>
      </c>
      <c r="V135" s="88" t="s">
        <v>86</v>
      </c>
      <c r="W135" s="78"/>
      <c r="X135" s="85" t="s">
        <v>70</v>
      </c>
      <c r="Y135" s="88" t="s">
        <v>65</v>
      </c>
      <c r="Z135" s="89" t="s">
        <v>1061</v>
      </c>
      <c r="AA135" s="153" t="s">
        <v>65</v>
      </c>
      <c r="AB135" s="157" t="s">
        <v>764</v>
      </c>
      <c r="AC135" s="159"/>
    </row>
    <row r="136" spans="1:29" s="75" customFormat="1" ht="11.25" customHeight="1">
      <c r="A136" s="79" t="s">
        <v>444</v>
      </c>
      <c r="B136" s="80" t="s">
        <v>756</v>
      </c>
      <c r="C136" s="81" t="s">
        <v>76</v>
      </c>
      <c r="D136" s="109">
        <v>700</v>
      </c>
      <c r="E136" s="104" t="s">
        <v>95</v>
      </c>
      <c r="F136" s="78"/>
      <c r="G136" s="84"/>
      <c r="H136" s="85" t="s">
        <v>77</v>
      </c>
      <c r="I136" s="86"/>
      <c r="J136" s="78" t="s">
        <v>88</v>
      </c>
      <c r="K136" s="87"/>
      <c r="L136" s="85"/>
      <c r="M136" s="85"/>
      <c r="N136" s="85"/>
      <c r="O136" s="88"/>
      <c r="P136" s="78" t="s">
        <v>66</v>
      </c>
      <c r="Q136" s="88"/>
      <c r="R136" s="78"/>
      <c r="S136" s="85" t="s">
        <v>67</v>
      </c>
      <c r="T136" s="85" t="s">
        <v>96</v>
      </c>
      <c r="U136" s="85" t="s">
        <v>746</v>
      </c>
      <c r="V136" s="88" t="s">
        <v>86</v>
      </c>
      <c r="W136" s="78"/>
      <c r="X136" s="85" t="s">
        <v>70</v>
      </c>
      <c r="Y136" s="88"/>
      <c r="Z136" s="89" t="s">
        <v>757</v>
      </c>
      <c r="AA136" s="153" t="s">
        <v>1062</v>
      </c>
      <c r="AB136" s="157" t="s">
        <v>758</v>
      </c>
      <c r="AC136" s="159" t="s">
        <v>759</v>
      </c>
    </row>
    <row r="137" spans="1:29" s="75" customFormat="1" ht="11.25" customHeight="1">
      <c r="A137" s="79" t="s">
        <v>444</v>
      </c>
      <c r="B137" s="80" t="s">
        <v>760</v>
      </c>
      <c r="C137" s="81" t="s">
        <v>76</v>
      </c>
      <c r="D137" s="91">
        <v>1</v>
      </c>
      <c r="E137" s="104" t="s">
        <v>87</v>
      </c>
      <c r="F137" s="78" t="s">
        <v>65</v>
      </c>
      <c r="G137" s="84" t="s">
        <v>65</v>
      </c>
      <c r="H137" s="85" t="s">
        <v>77</v>
      </c>
      <c r="I137" s="86"/>
      <c r="J137" s="78" t="s">
        <v>65</v>
      </c>
      <c r="K137" s="87" t="s">
        <v>65</v>
      </c>
      <c r="L137" s="85" t="s">
        <v>65</v>
      </c>
      <c r="M137" s="85" t="s">
        <v>65</v>
      </c>
      <c r="N137" s="85" t="s">
        <v>65</v>
      </c>
      <c r="O137" s="88" t="s">
        <v>88</v>
      </c>
      <c r="P137" s="78" t="s">
        <v>66</v>
      </c>
      <c r="Q137" s="88" t="s">
        <v>65</v>
      </c>
      <c r="R137" s="78" t="s">
        <v>65</v>
      </c>
      <c r="S137" s="85" t="s">
        <v>67</v>
      </c>
      <c r="T137" s="85" t="s">
        <v>96</v>
      </c>
      <c r="U137" s="85" t="s">
        <v>746</v>
      </c>
      <c r="V137" s="88" t="s">
        <v>86</v>
      </c>
      <c r="W137" s="78"/>
      <c r="X137" s="85" t="s">
        <v>65</v>
      </c>
      <c r="Y137" s="88" t="s">
        <v>65</v>
      </c>
      <c r="Z137" s="89" t="s">
        <v>761</v>
      </c>
      <c r="AA137" s="153"/>
      <c r="AB137" s="157" t="s">
        <v>762</v>
      </c>
      <c r="AC137" s="162"/>
    </row>
    <row r="138" spans="1:29" s="75" customFormat="1" ht="11.25" customHeight="1">
      <c r="A138" s="79" t="s">
        <v>765</v>
      </c>
      <c r="B138" s="80" t="s">
        <v>722</v>
      </c>
      <c r="C138" s="81" t="s">
        <v>76</v>
      </c>
      <c r="D138" s="91">
        <v>1</v>
      </c>
      <c r="E138" s="110" t="s">
        <v>87</v>
      </c>
      <c r="F138" s="78"/>
      <c r="G138" s="85"/>
      <c r="H138" s="84" t="s">
        <v>77</v>
      </c>
      <c r="I138" s="88"/>
      <c r="J138" s="111" t="s">
        <v>88</v>
      </c>
      <c r="K138" s="85"/>
      <c r="L138" s="87" t="s">
        <v>88</v>
      </c>
      <c r="M138" s="85" t="s">
        <v>88</v>
      </c>
      <c r="N138" s="85" t="s">
        <v>88</v>
      </c>
      <c r="O138" s="88" t="s">
        <v>88</v>
      </c>
      <c r="P138" s="78" t="s">
        <v>66</v>
      </c>
      <c r="Q138" s="88"/>
      <c r="R138" s="78"/>
      <c r="S138" s="85" t="s">
        <v>67</v>
      </c>
      <c r="T138" s="85" t="s">
        <v>68</v>
      </c>
      <c r="U138" s="85" t="s">
        <v>314</v>
      </c>
      <c r="V138" s="88" t="s">
        <v>86</v>
      </c>
      <c r="W138" s="78"/>
      <c r="X138" s="85"/>
      <c r="Y138" s="88"/>
      <c r="Z138" s="78" t="s">
        <v>766</v>
      </c>
      <c r="AA138" s="153"/>
      <c r="AB138" s="157" t="s">
        <v>767</v>
      </c>
      <c r="AC138" s="159"/>
    </row>
    <row r="139" spans="1:29" s="75" customFormat="1" ht="11.25" customHeight="1">
      <c r="A139" s="79" t="s">
        <v>765</v>
      </c>
      <c r="B139" s="80" t="s">
        <v>768</v>
      </c>
      <c r="C139" s="81" t="s">
        <v>63</v>
      </c>
      <c r="D139" s="89">
        <v>250</v>
      </c>
      <c r="E139" s="110" t="s">
        <v>95</v>
      </c>
      <c r="F139" s="78">
        <v>65</v>
      </c>
      <c r="G139" s="84">
        <v>10000</v>
      </c>
      <c r="H139" s="84"/>
      <c r="I139" s="88"/>
      <c r="J139" s="111"/>
      <c r="K139" s="85"/>
      <c r="L139" s="87"/>
      <c r="M139" s="85"/>
      <c r="N139" s="85"/>
      <c r="O139" s="88"/>
      <c r="P139" s="78" t="s">
        <v>66</v>
      </c>
      <c r="Q139" s="88">
        <v>55</v>
      </c>
      <c r="R139" s="78"/>
      <c r="S139" s="85" t="s">
        <v>67</v>
      </c>
      <c r="T139" s="85" t="s">
        <v>96</v>
      </c>
      <c r="U139" s="85" t="s">
        <v>769</v>
      </c>
      <c r="V139" s="88" t="s">
        <v>90</v>
      </c>
      <c r="W139" s="78"/>
      <c r="X139" s="85"/>
      <c r="Y139" s="88"/>
      <c r="Z139" s="78" t="s">
        <v>770</v>
      </c>
      <c r="AA139" s="153" t="s">
        <v>771</v>
      </c>
      <c r="AB139" s="157" t="s">
        <v>772</v>
      </c>
      <c r="AC139" s="159"/>
    </row>
    <row r="140" spans="1:29" s="75" customFormat="1" ht="11.25" customHeight="1">
      <c r="A140" s="79" t="s">
        <v>765</v>
      </c>
      <c r="B140" s="80" t="s">
        <v>773</v>
      </c>
      <c r="C140" s="81" t="s">
        <v>89</v>
      </c>
      <c r="D140" s="89">
        <v>250</v>
      </c>
      <c r="E140" s="110" t="s">
        <v>95</v>
      </c>
      <c r="F140" s="78"/>
      <c r="G140" s="84">
        <v>10000</v>
      </c>
      <c r="H140" s="84"/>
      <c r="I140" s="88"/>
      <c r="J140" s="111" t="s">
        <v>88</v>
      </c>
      <c r="K140" s="85"/>
      <c r="L140" s="87"/>
      <c r="M140" s="85"/>
      <c r="N140" s="85"/>
      <c r="O140" s="88"/>
      <c r="P140" s="78" t="s">
        <v>66</v>
      </c>
      <c r="Q140" s="88">
        <v>55</v>
      </c>
      <c r="R140" s="78"/>
      <c r="S140" s="85" t="s">
        <v>67</v>
      </c>
      <c r="T140" s="85" t="s">
        <v>96</v>
      </c>
      <c r="U140" s="85" t="s">
        <v>769</v>
      </c>
      <c r="V140" s="88" t="s">
        <v>90</v>
      </c>
      <c r="W140" s="78"/>
      <c r="X140" s="85"/>
      <c r="Y140" s="88"/>
      <c r="Z140" s="78" t="s">
        <v>771</v>
      </c>
      <c r="AA140" s="153" t="s">
        <v>770</v>
      </c>
      <c r="AB140" s="157" t="s">
        <v>772</v>
      </c>
      <c r="AC140" s="159"/>
    </row>
    <row r="141" spans="1:29" s="76" customFormat="1" ht="11.25" customHeight="1">
      <c r="A141" s="79" t="s">
        <v>765</v>
      </c>
      <c r="B141" s="80" t="s">
        <v>774</v>
      </c>
      <c r="C141" s="81" t="s">
        <v>63</v>
      </c>
      <c r="D141" s="89"/>
      <c r="E141" s="110" t="s">
        <v>106</v>
      </c>
      <c r="F141" s="78">
        <v>65</v>
      </c>
      <c r="G141" s="84">
        <v>70000</v>
      </c>
      <c r="H141" s="84"/>
      <c r="I141" s="88" t="s">
        <v>88</v>
      </c>
      <c r="J141" s="111"/>
      <c r="K141" s="85"/>
      <c r="L141" s="87"/>
      <c r="M141" s="85"/>
      <c r="N141" s="85"/>
      <c r="O141" s="88"/>
      <c r="P141" s="78"/>
      <c r="Q141" s="88"/>
      <c r="R141" s="78"/>
      <c r="S141" s="85" t="s">
        <v>46</v>
      </c>
      <c r="T141" s="85" t="s">
        <v>143</v>
      </c>
      <c r="U141" s="85" t="s">
        <v>775</v>
      </c>
      <c r="V141" s="88" t="s">
        <v>90</v>
      </c>
      <c r="W141" s="78"/>
      <c r="X141" s="85"/>
      <c r="Y141" s="88"/>
      <c r="Z141" s="78" t="s">
        <v>776</v>
      </c>
      <c r="AA141" s="153" t="s">
        <v>777</v>
      </c>
      <c r="AB141" s="157" t="s">
        <v>778</v>
      </c>
      <c r="AC141" s="159" t="s">
        <v>779</v>
      </c>
    </row>
    <row r="142" spans="1:29" s="75" customFormat="1" ht="11.25" customHeight="1">
      <c r="A142" s="79" t="s">
        <v>765</v>
      </c>
      <c r="B142" s="80" t="s">
        <v>780</v>
      </c>
      <c r="C142" s="81" t="s">
        <v>89</v>
      </c>
      <c r="D142" s="89"/>
      <c r="E142" s="110" t="s">
        <v>106</v>
      </c>
      <c r="F142" s="78"/>
      <c r="G142" s="84">
        <v>70000</v>
      </c>
      <c r="H142" s="84"/>
      <c r="I142" s="88" t="s">
        <v>88</v>
      </c>
      <c r="J142" s="111"/>
      <c r="K142" s="85"/>
      <c r="L142" s="87"/>
      <c r="M142" s="85"/>
      <c r="N142" s="85"/>
      <c r="O142" s="88" t="s">
        <v>88</v>
      </c>
      <c r="P142" s="78"/>
      <c r="Q142" s="88"/>
      <c r="R142" s="78"/>
      <c r="S142" s="85" t="s">
        <v>46</v>
      </c>
      <c r="T142" s="85" t="s">
        <v>143</v>
      </c>
      <c r="U142" s="85" t="s">
        <v>775</v>
      </c>
      <c r="V142" s="88" t="s">
        <v>90</v>
      </c>
      <c r="W142" s="78"/>
      <c r="X142" s="85"/>
      <c r="Y142" s="88"/>
      <c r="Z142" s="78" t="s">
        <v>777</v>
      </c>
      <c r="AA142" s="153" t="s">
        <v>776</v>
      </c>
      <c r="AB142" s="157" t="s">
        <v>778</v>
      </c>
      <c r="AC142" s="159" t="s">
        <v>781</v>
      </c>
    </row>
    <row r="143" spans="1:29" s="75" customFormat="1" ht="11.25" customHeight="1">
      <c r="A143" s="79" t="s">
        <v>765</v>
      </c>
      <c r="B143" s="80" t="s">
        <v>782</v>
      </c>
      <c r="C143" s="81" t="s">
        <v>76</v>
      </c>
      <c r="D143" s="89">
        <v>250</v>
      </c>
      <c r="E143" s="110" t="s">
        <v>95</v>
      </c>
      <c r="F143" s="78"/>
      <c r="G143" s="85"/>
      <c r="H143" s="84" t="s">
        <v>113</v>
      </c>
      <c r="I143" s="88"/>
      <c r="J143" s="111"/>
      <c r="K143" s="85"/>
      <c r="L143" s="87"/>
      <c r="M143" s="85"/>
      <c r="N143" s="85"/>
      <c r="O143" s="88"/>
      <c r="P143" s="78" t="s">
        <v>66</v>
      </c>
      <c r="Q143" s="88"/>
      <c r="R143" s="78"/>
      <c r="S143" s="85" t="s">
        <v>67</v>
      </c>
      <c r="T143" s="85" t="s">
        <v>96</v>
      </c>
      <c r="U143" s="85" t="s">
        <v>769</v>
      </c>
      <c r="V143" s="88" t="s">
        <v>90</v>
      </c>
      <c r="W143" s="78"/>
      <c r="X143" s="85"/>
      <c r="Y143" s="88"/>
      <c r="Z143" s="78" t="s">
        <v>783</v>
      </c>
      <c r="AA143" s="153"/>
      <c r="AB143" s="157" t="s">
        <v>784</v>
      </c>
      <c r="AC143" s="159"/>
    </row>
    <row r="144" spans="1:29" s="75" customFormat="1" ht="11.25" customHeight="1">
      <c r="A144" s="79" t="s">
        <v>445</v>
      </c>
      <c r="B144" s="80" t="s">
        <v>785</v>
      </c>
      <c r="C144" s="81" t="s">
        <v>80</v>
      </c>
      <c r="D144" s="82">
        <f>2000/(1/3)</f>
        <v>6000</v>
      </c>
      <c r="E144" s="104" t="s">
        <v>64</v>
      </c>
      <c r="F144" s="78" t="s">
        <v>65</v>
      </c>
      <c r="G144" s="84" t="s">
        <v>65</v>
      </c>
      <c r="H144" s="85" t="s">
        <v>65</v>
      </c>
      <c r="I144" s="86"/>
      <c r="J144" s="78" t="s">
        <v>65</v>
      </c>
      <c r="K144" s="87" t="s">
        <v>65</v>
      </c>
      <c r="L144" s="85" t="s">
        <v>65</v>
      </c>
      <c r="M144" s="85" t="s">
        <v>65</v>
      </c>
      <c r="N144" s="85" t="s">
        <v>65</v>
      </c>
      <c r="O144" s="88" t="s">
        <v>65</v>
      </c>
      <c r="P144" s="78" t="s">
        <v>65</v>
      </c>
      <c r="Q144" s="88" t="s">
        <v>65</v>
      </c>
      <c r="R144" s="78" t="s">
        <v>729</v>
      </c>
      <c r="S144" s="85" t="s">
        <v>67</v>
      </c>
      <c r="T144" s="85" t="s">
        <v>68</v>
      </c>
      <c r="U144" s="85" t="s">
        <v>786</v>
      </c>
      <c r="V144" s="88" t="s">
        <v>86</v>
      </c>
      <c r="W144" s="78" t="s">
        <v>65</v>
      </c>
      <c r="X144" s="85" t="s">
        <v>65</v>
      </c>
      <c r="Y144" s="88" t="s">
        <v>65</v>
      </c>
      <c r="Z144" s="89" t="s">
        <v>787</v>
      </c>
      <c r="AA144" s="153" t="s">
        <v>65</v>
      </c>
      <c r="AB144" s="157" t="s">
        <v>788</v>
      </c>
      <c r="AC144" s="159" t="s">
        <v>789</v>
      </c>
    </row>
    <row r="145" spans="1:29" s="75" customFormat="1" ht="11.25" customHeight="1">
      <c r="A145" s="79" t="s">
        <v>445</v>
      </c>
      <c r="B145" s="80" t="s">
        <v>790</v>
      </c>
      <c r="C145" s="81" t="s">
        <v>76</v>
      </c>
      <c r="D145" s="82">
        <f>4000/(1/3)</f>
        <v>12000</v>
      </c>
      <c r="E145" s="110" t="s">
        <v>64</v>
      </c>
      <c r="F145" s="78"/>
      <c r="G145" s="85"/>
      <c r="H145" s="84" t="s">
        <v>113</v>
      </c>
      <c r="I145" s="88"/>
      <c r="J145" s="111"/>
      <c r="K145" s="85"/>
      <c r="L145" s="87"/>
      <c r="M145" s="85"/>
      <c r="N145" s="85"/>
      <c r="O145" s="88"/>
      <c r="P145" s="78" t="s">
        <v>66</v>
      </c>
      <c r="Q145" s="88"/>
      <c r="R145" s="78"/>
      <c r="S145" s="85" t="s">
        <v>67</v>
      </c>
      <c r="T145" s="85" t="s">
        <v>68</v>
      </c>
      <c r="U145" s="85" t="s">
        <v>663</v>
      </c>
      <c r="V145" s="88" t="s">
        <v>86</v>
      </c>
      <c r="W145" s="78"/>
      <c r="X145" s="85"/>
      <c r="Y145" s="88"/>
      <c r="Z145" s="78" t="s">
        <v>791</v>
      </c>
      <c r="AA145" s="153"/>
      <c r="AB145" s="157"/>
      <c r="AC145" s="159"/>
    </row>
    <row r="146" spans="1:29" s="75" customFormat="1" ht="11.25" customHeight="1">
      <c r="A146" s="79" t="s">
        <v>445</v>
      </c>
      <c r="B146" s="80" t="s">
        <v>148</v>
      </c>
      <c r="C146" s="81" t="s">
        <v>76</v>
      </c>
      <c r="D146" s="91">
        <v>1</v>
      </c>
      <c r="E146" s="110" t="s">
        <v>87</v>
      </c>
      <c r="F146" s="112"/>
      <c r="G146" s="85"/>
      <c r="H146" s="84" t="s">
        <v>77</v>
      </c>
      <c r="I146" s="88" t="s">
        <v>88</v>
      </c>
      <c r="J146" s="111" t="s">
        <v>88</v>
      </c>
      <c r="K146" s="85"/>
      <c r="L146" s="87"/>
      <c r="M146" s="85"/>
      <c r="N146" s="85"/>
      <c r="O146" s="88"/>
      <c r="P146" s="78" t="s">
        <v>66</v>
      </c>
      <c r="Q146" s="88"/>
      <c r="R146" s="78"/>
      <c r="S146" s="85" t="s">
        <v>67</v>
      </c>
      <c r="T146" s="85" t="s">
        <v>68</v>
      </c>
      <c r="U146" s="85" t="s">
        <v>663</v>
      </c>
      <c r="V146" s="88" t="s">
        <v>86</v>
      </c>
      <c r="W146" s="78"/>
      <c r="X146" s="85"/>
      <c r="Y146" s="88"/>
      <c r="Z146" s="78" t="s">
        <v>792</v>
      </c>
      <c r="AA146" s="153"/>
      <c r="AB146" s="157"/>
      <c r="AC146" s="159"/>
    </row>
    <row r="147" spans="1:29" s="75" customFormat="1" ht="11.25" customHeight="1">
      <c r="A147" s="79" t="s">
        <v>446</v>
      </c>
      <c r="B147" s="80" t="s">
        <v>793</v>
      </c>
      <c r="C147" s="81" t="s">
        <v>89</v>
      </c>
      <c r="D147" s="82">
        <f>4050/0.35</f>
        <v>11571.428571428572</v>
      </c>
      <c r="E147" s="110" t="s">
        <v>64</v>
      </c>
      <c r="F147" s="112"/>
      <c r="G147" s="85"/>
      <c r="H147" s="84"/>
      <c r="I147" s="88" t="s">
        <v>88</v>
      </c>
      <c r="J147" s="111"/>
      <c r="K147" s="85"/>
      <c r="L147" s="87" t="s">
        <v>88</v>
      </c>
      <c r="M147" s="85"/>
      <c r="N147" s="85"/>
      <c r="O147" s="88"/>
      <c r="P147" s="78"/>
      <c r="Q147" s="88"/>
      <c r="R147" s="78"/>
      <c r="S147" s="85" t="s">
        <v>67</v>
      </c>
      <c r="T147" s="85" t="s">
        <v>68</v>
      </c>
      <c r="U147" s="85" t="s">
        <v>663</v>
      </c>
      <c r="V147" s="88" t="s">
        <v>86</v>
      </c>
      <c r="W147" s="78"/>
      <c r="X147" s="85"/>
      <c r="Y147" s="88"/>
      <c r="Z147" s="78" t="s">
        <v>794</v>
      </c>
      <c r="AA147" s="153"/>
      <c r="AB147" s="157"/>
      <c r="AC147" s="159" t="s">
        <v>1117</v>
      </c>
    </row>
    <row r="148" spans="1:29" s="75" customFormat="1" ht="11.25" customHeight="1">
      <c r="A148" s="79" t="s">
        <v>446</v>
      </c>
      <c r="B148" s="80" t="s">
        <v>795</v>
      </c>
      <c r="C148" s="81" t="s">
        <v>76</v>
      </c>
      <c r="D148" s="82">
        <f>2700/0.35</f>
        <v>7714.2857142857147</v>
      </c>
      <c r="E148" s="110" t="s">
        <v>64</v>
      </c>
      <c r="F148" s="112"/>
      <c r="G148" s="85"/>
      <c r="H148" s="84" t="s">
        <v>113</v>
      </c>
      <c r="I148" s="88" t="s">
        <v>88</v>
      </c>
      <c r="J148" s="111"/>
      <c r="K148" s="85"/>
      <c r="L148" s="87"/>
      <c r="M148" s="85"/>
      <c r="N148" s="85"/>
      <c r="O148" s="88"/>
      <c r="P148" s="78"/>
      <c r="Q148" s="88"/>
      <c r="R148" s="78"/>
      <c r="S148" s="85" t="s">
        <v>67</v>
      </c>
      <c r="T148" s="85" t="s">
        <v>68</v>
      </c>
      <c r="U148" s="85" t="s">
        <v>663</v>
      </c>
      <c r="V148" s="88" t="s">
        <v>86</v>
      </c>
      <c r="W148" s="78"/>
      <c r="X148" s="85"/>
      <c r="Y148" s="88"/>
      <c r="Z148" s="78" t="s">
        <v>796</v>
      </c>
      <c r="AA148" s="153"/>
      <c r="AB148" s="157" t="s">
        <v>1068</v>
      </c>
      <c r="AC148" s="159" t="s">
        <v>797</v>
      </c>
    </row>
    <row r="149" spans="1:29" s="75" customFormat="1" ht="11.25" customHeight="1">
      <c r="A149" s="79" t="s">
        <v>446</v>
      </c>
      <c r="B149" s="80" t="s">
        <v>798</v>
      </c>
      <c r="C149" s="81" t="s">
        <v>106</v>
      </c>
      <c r="D149" s="82">
        <f>1350/0.35</f>
        <v>3857.1428571428573</v>
      </c>
      <c r="E149" s="110" t="s">
        <v>64</v>
      </c>
      <c r="F149" s="112"/>
      <c r="G149" s="85"/>
      <c r="H149" s="84"/>
      <c r="I149" s="88" t="s">
        <v>88</v>
      </c>
      <c r="J149" s="111"/>
      <c r="K149" s="85"/>
      <c r="L149" s="87"/>
      <c r="M149" s="85"/>
      <c r="N149" s="85"/>
      <c r="O149" s="88"/>
      <c r="P149" s="78"/>
      <c r="Q149" s="88"/>
      <c r="R149" s="78"/>
      <c r="S149" s="85" t="s">
        <v>67</v>
      </c>
      <c r="T149" s="85" t="s">
        <v>68</v>
      </c>
      <c r="U149" s="85" t="s">
        <v>663</v>
      </c>
      <c r="V149" s="88" t="s">
        <v>86</v>
      </c>
      <c r="W149" s="78"/>
      <c r="X149" s="85"/>
      <c r="Y149" s="88"/>
      <c r="Z149" s="78" t="s">
        <v>799</v>
      </c>
      <c r="AA149" s="153"/>
      <c r="AB149" s="157"/>
      <c r="AC149" s="159"/>
    </row>
    <row r="150" spans="1:29" s="75" customFormat="1" ht="11.25" customHeight="1">
      <c r="A150" s="79" t="s">
        <v>446</v>
      </c>
      <c r="B150" s="80" t="s">
        <v>800</v>
      </c>
      <c r="C150" s="81" t="s">
        <v>76</v>
      </c>
      <c r="D150" s="82">
        <f>27000/0.35</f>
        <v>77142.857142857145</v>
      </c>
      <c r="E150" s="110" t="s">
        <v>64</v>
      </c>
      <c r="F150" s="112"/>
      <c r="G150" s="85"/>
      <c r="H150" s="84" t="s">
        <v>77</v>
      </c>
      <c r="I150" s="88"/>
      <c r="J150" s="111" t="s">
        <v>88</v>
      </c>
      <c r="K150" s="85"/>
      <c r="L150" s="87"/>
      <c r="M150" s="85"/>
      <c r="N150" s="85"/>
      <c r="O150" s="88"/>
      <c r="P150" s="78" t="s">
        <v>66</v>
      </c>
      <c r="Q150" s="88"/>
      <c r="R150" s="78"/>
      <c r="S150" s="85" t="s">
        <v>67</v>
      </c>
      <c r="T150" s="85" t="s">
        <v>68</v>
      </c>
      <c r="U150" s="85" t="s">
        <v>663</v>
      </c>
      <c r="V150" s="88" t="s">
        <v>86</v>
      </c>
      <c r="W150" s="78"/>
      <c r="X150" s="85"/>
      <c r="Y150" s="88"/>
      <c r="Z150" s="78" t="s">
        <v>801</v>
      </c>
      <c r="AA150" s="153" t="s">
        <v>802</v>
      </c>
      <c r="AB150" s="157"/>
      <c r="AC150" s="159"/>
    </row>
    <row r="151" spans="1:29" s="76" customFormat="1" ht="11.25" customHeight="1">
      <c r="A151" s="79" t="s">
        <v>446</v>
      </c>
      <c r="B151" s="80" t="s">
        <v>803</v>
      </c>
      <c r="C151" s="81" t="s">
        <v>76</v>
      </c>
      <c r="D151" s="82">
        <f>20250/0.35</f>
        <v>57857.142857142862</v>
      </c>
      <c r="E151" s="110" t="s">
        <v>64</v>
      </c>
      <c r="F151" s="112"/>
      <c r="G151" s="85"/>
      <c r="H151" s="84" t="s">
        <v>77</v>
      </c>
      <c r="I151" s="88"/>
      <c r="J151" s="111"/>
      <c r="K151" s="87">
        <v>0.8</v>
      </c>
      <c r="L151" s="87"/>
      <c r="M151" s="85"/>
      <c r="N151" s="85"/>
      <c r="O151" s="88"/>
      <c r="P151" s="78" t="s">
        <v>66</v>
      </c>
      <c r="Q151" s="88"/>
      <c r="R151" s="78"/>
      <c r="S151" s="85" t="s">
        <v>67</v>
      </c>
      <c r="T151" s="85" t="s">
        <v>68</v>
      </c>
      <c r="U151" s="85" t="s">
        <v>663</v>
      </c>
      <c r="V151" s="88" t="s">
        <v>86</v>
      </c>
      <c r="W151" s="78"/>
      <c r="X151" s="85"/>
      <c r="Y151" s="88"/>
      <c r="Z151" s="78" t="s">
        <v>804</v>
      </c>
      <c r="AA151" s="153" t="s">
        <v>805</v>
      </c>
      <c r="AB151" s="157"/>
      <c r="AC151" s="159"/>
    </row>
    <row r="152" spans="1:29" s="75" customFormat="1" ht="11.25" customHeight="1">
      <c r="A152" s="79" t="s">
        <v>446</v>
      </c>
      <c r="B152" s="80" t="s">
        <v>806</v>
      </c>
      <c r="C152" s="81" t="s">
        <v>76</v>
      </c>
      <c r="D152" s="82">
        <f>13500/0.35</f>
        <v>38571.428571428572</v>
      </c>
      <c r="E152" s="110" t="s">
        <v>64</v>
      </c>
      <c r="F152" s="112"/>
      <c r="G152" s="85"/>
      <c r="H152" s="84" t="s">
        <v>77</v>
      </c>
      <c r="I152" s="88"/>
      <c r="J152" s="111"/>
      <c r="K152" s="87">
        <v>0.6</v>
      </c>
      <c r="L152" s="87"/>
      <c r="M152" s="85"/>
      <c r="N152" s="85"/>
      <c r="O152" s="88"/>
      <c r="P152" s="78" t="s">
        <v>66</v>
      </c>
      <c r="Q152" s="88"/>
      <c r="R152" s="78"/>
      <c r="S152" s="85" t="s">
        <v>67</v>
      </c>
      <c r="T152" s="85" t="s">
        <v>68</v>
      </c>
      <c r="U152" s="85" t="s">
        <v>663</v>
      </c>
      <c r="V152" s="88" t="s">
        <v>86</v>
      </c>
      <c r="W152" s="78"/>
      <c r="X152" s="85"/>
      <c r="Y152" s="88"/>
      <c r="Z152" s="78" t="s">
        <v>807</v>
      </c>
      <c r="AA152" s="153" t="s">
        <v>808</v>
      </c>
      <c r="AB152" s="157"/>
      <c r="AC152" s="159"/>
    </row>
    <row r="153" spans="1:29" s="75" customFormat="1" ht="11.25" customHeight="1">
      <c r="A153" s="79" t="s">
        <v>447</v>
      </c>
      <c r="B153" s="80" t="s">
        <v>815</v>
      </c>
      <c r="C153" s="81" t="s">
        <v>80</v>
      </c>
      <c r="D153" s="82">
        <v>30000</v>
      </c>
      <c r="E153" s="104" t="s">
        <v>64</v>
      </c>
      <c r="F153" s="78" t="s">
        <v>65</v>
      </c>
      <c r="G153" s="84">
        <v>500000</v>
      </c>
      <c r="H153" s="85" t="s">
        <v>65</v>
      </c>
      <c r="I153" s="86"/>
      <c r="J153" s="78" t="s">
        <v>65</v>
      </c>
      <c r="K153" s="87" t="s">
        <v>65</v>
      </c>
      <c r="L153" s="85" t="s">
        <v>65</v>
      </c>
      <c r="M153" s="85" t="s">
        <v>65</v>
      </c>
      <c r="N153" s="85" t="s">
        <v>65</v>
      </c>
      <c r="O153" s="88" t="s">
        <v>65</v>
      </c>
      <c r="P153" s="78" t="s">
        <v>65</v>
      </c>
      <c r="Q153" s="88" t="s">
        <v>65</v>
      </c>
      <c r="R153" s="78" t="s">
        <v>108</v>
      </c>
      <c r="S153" s="85" t="s">
        <v>46</v>
      </c>
      <c r="T153" s="85" t="s">
        <v>68</v>
      </c>
      <c r="U153" s="85" t="s">
        <v>117</v>
      </c>
      <c r="V153" s="88" t="s">
        <v>86</v>
      </c>
      <c r="W153" s="78" t="s">
        <v>65</v>
      </c>
      <c r="X153" s="85" t="s">
        <v>65</v>
      </c>
      <c r="Y153" s="88" t="s">
        <v>65</v>
      </c>
      <c r="Z153" s="89" t="s">
        <v>816</v>
      </c>
      <c r="AA153" s="153" t="s">
        <v>817</v>
      </c>
      <c r="AB153" s="157" t="s">
        <v>818</v>
      </c>
      <c r="AC153" s="159"/>
    </row>
    <row r="154" spans="1:29" s="76" customFormat="1" ht="11.25" customHeight="1">
      <c r="A154" s="79" t="s">
        <v>447</v>
      </c>
      <c r="B154" s="80" t="s">
        <v>819</v>
      </c>
      <c r="C154" s="81" t="s">
        <v>63</v>
      </c>
      <c r="D154" s="82">
        <v>65500</v>
      </c>
      <c r="E154" s="104" t="s">
        <v>64</v>
      </c>
      <c r="F154" s="78">
        <v>65</v>
      </c>
      <c r="G154" s="84">
        <v>86300</v>
      </c>
      <c r="H154" s="85" t="s">
        <v>65</v>
      </c>
      <c r="I154" s="86"/>
      <c r="J154" s="78" t="s">
        <v>65</v>
      </c>
      <c r="K154" s="87" t="s">
        <v>65</v>
      </c>
      <c r="L154" s="85" t="s">
        <v>65</v>
      </c>
      <c r="M154" s="85" t="s">
        <v>65</v>
      </c>
      <c r="N154" s="85" t="s">
        <v>65</v>
      </c>
      <c r="O154" s="88" t="s">
        <v>65</v>
      </c>
      <c r="P154" s="78" t="s">
        <v>66</v>
      </c>
      <c r="Q154" s="88">
        <v>62</v>
      </c>
      <c r="R154" s="78" t="s">
        <v>108</v>
      </c>
      <c r="S154" s="85" t="s">
        <v>46</v>
      </c>
      <c r="T154" s="85" t="s">
        <v>68</v>
      </c>
      <c r="U154" s="85" t="s">
        <v>117</v>
      </c>
      <c r="V154" s="88" t="s">
        <v>86</v>
      </c>
      <c r="W154" s="78" t="s">
        <v>65</v>
      </c>
      <c r="X154" s="85" t="s">
        <v>65</v>
      </c>
      <c r="Y154" s="88" t="s">
        <v>65</v>
      </c>
      <c r="Z154" s="89" t="s">
        <v>817</v>
      </c>
      <c r="AA154" s="153" t="s">
        <v>816</v>
      </c>
      <c r="AB154" s="157" t="s">
        <v>818</v>
      </c>
      <c r="AC154" s="159"/>
    </row>
    <row r="155" spans="1:29" s="75" customFormat="1" ht="11.25" customHeight="1">
      <c r="A155" s="79" t="s">
        <v>447</v>
      </c>
      <c r="B155" s="80" t="s">
        <v>820</v>
      </c>
      <c r="C155" s="81" t="s">
        <v>76</v>
      </c>
      <c r="D155" s="82">
        <v>7500</v>
      </c>
      <c r="E155" s="104" t="s">
        <v>64</v>
      </c>
      <c r="F155" s="78" t="s">
        <v>65</v>
      </c>
      <c r="G155" s="84" t="s">
        <v>65</v>
      </c>
      <c r="H155" s="85" t="s">
        <v>113</v>
      </c>
      <c r="I155" s="86"/>
      <c r="J155" s="78" t="s">
        <v>65</v>
      </c>
      <c r="K155" s="87" t="s">
        <v>65</v>
      </c>
      <c r="L155" s="85" t="s">
        <v>65</v>
      </c>
      <c r="M155" s="85" t="s">
        <v>65</v>
      </c>
      <c r="N155" s="85" t="s">
        <v>65</v>
      </c>
      <c r="O155" s="88" t="s">
        <v>65</v>
      </c>
      <c r="P155" s="78" t="s">
        <v>66</v>
      </c>
      <c r="Q155" s="88" t="s">
        <v>65</v>
      </c>
      <c r="R155" s="90"/>
      <c r="S155" s="85" t="s">
        <v>67</v>
      </c>
      <c r="T155" s="85" t="s">
        <v>68</v>
      </c>
      <c r="U155" s="85" t="s">
        <v>69</v>
      </c>
      <c r="V155" s="88" t="s">
        <v>86</v>
      </c>
      <c r="W155" s="78" t="s">
        <v>65</v>
      </c>
      <c r="X155" s="85" t="s">
        <v>65</v>
      </c>
      <c r="Y155" s="88" t="s">
        <v>65</v>
      </c>
      <c r="Z155" s="89" t="s">
        <v>821</v>
      </c>
      <c r="AA155" s="153" t="s">
        <v>822</v>
      </c>
      <c r="AB155" s="157" t="s">
        <v>823</v>
      </c>
      <c r="AC155" s="158"/>
    </row>
    <row r="156" spans="1:29" s="75" customFormat="1" ht="11.25" customHeight="1">
      <c r="A156" s="79" t="s">
        <v>447</v>
      </c>
      <c r="B156" s="80" t="s">
        <v>824</v>
      </c>
      <c r="C156" s="81" t="s">
        <v>76</v>
      </c>
      <c r="D156" s="91">
        <v>1</v>
      </c>
      <c r="E156" s="104" t="s">
        <v>87</v>
      </c>
      <c r="F156" s="78" t="s">
        <v>65</v>
      </c>
      <c r="G156" s="84" t="s">
        <v>65</v>
      </c>
      <c r="H156" s="85" t="s">
        <v>77</v>
      </c>
      <c r="I156" s="86"/>
      <c r="J156" s="78" t="s">
        <v>65</v>
      </c>
      <c r="K156" s="87" t="s">
        <v>65</v>
      </c>
      <c r="L156" s="85" t="s">
        <v>65</v>
      </c>
      <c r="M156" s="85" t="s">
        <v>65</v>
      </c>
      <c r="N156" s="85" t="s">
        <v>65</v>
      </c>
      <c r="O156" s="88" t="s">
        <v>88</v>
      </c>
      <c r="P156" s="78" t="s">
        <v>66</v>
      </c>
      <c r="Q156" s="88" t="s">
        <v>65</v>
      </c>
      <c r="R156" s="78"/>
      <c r="S156" s="85" t="s">
        <v>67</v>
      </c>
      <c r="T156" s="85" t="s">
        <v>68</v>
      </c>
      <c r="U156" s="85" t="s">
        <v>69</v>
      </c>
      <c r="V156" s="88" t="s">
        <v>86</v>
      </c>
      <c r="W156" s="78" t="s">
        <v>65</v>
      </c>
      <c r="X156" s="85" t="s">
        <v>65</v>
      </c>
      <c r="Y156" s="88" t="s">
        <v>65</v>
      </c>
      <c r="Z156" s="89" t="s">
        <v>822</v>
      </c>
      <c r="AA156" s="153" t="s">
        <v>821</v>
      </c>
      <c r="AB156" s="157" t="s">
        <v>823</v>
      </c>
      <c r="AC156" s="158" t="s">
        <v>825</v>
      </c>
    </row>
    <row r="157" spans="1:29" s="75" customFormat="1" ht="11.25" customHeight="1">
      <c r="A157" s="79" t="s">
        <v>447</v>
      </c>
      <c r="B157" s="80" t="s">
        <v>840</v>
      </c>
      <c r="C157" s="81" t="s">
        <v>106</v>
      </c>
      <c r="D157" s="82">
        <v>1500</v>
      </c>
      <c r="E157" s="83" t="s">
        <v>64</v>
      </c>
      <c r="F157" s="78" t="s">
        <v>65</v>
      </c>
      <c r="G157" s="84" t="s">
        <v>65</v>
      </c>
      <c r="H157" s="85" t="s">
        <v>65</v>
      </c>
      <c r="I157" s="86" t="s">
        <v>88</v>
      </c>
      <c r="J157" s="78" t="s">
        <v>65</v>
      </c>
      <c r="K157" s="87" t="s">
        <v>65</v>
      </c>
      <c r="L157" s="85" t="s">
        <v>65</v>
      </c>
      <c r="M157" s="85" t="s">
        <v>65</v>
      </c>
      <c r="N157" s="85" t="s">
        <v>65</v>
      </c>
      <c r="O157" s="88" t="s">
        <v>65</v>
      </c>
      <c r="P157" s="78" t="s">
        <v>66</v>
      </c>
      <c r="Q157" s="88" t="s">
        <v>65</v>
      </c>
      <c r="R157" s="78" t="s">
        <v>65</v>
      </c>
      <c r="S157" s="85" t="s">
        <v>67</v>
      </c>
      <c r="T157" s="85" t="s">
        <v>68</v>
      </c>
      <c r="U157" s="85" t="s">
        <v>69</v>
      </c>
      <c r="V157" s="88" t="s">
        <v>90</v>
      </c>
      <c r="W157" s="78" t="s">
        <v>65</v>
      </c>
      <c r="X157" s="85" t="s">
        <v>65</v>
      </c>
      <c r="Y157" s="88" t="s">
        <v>65</v>
      </c>
      <c r="Z157" s="89" t="s">
        <v>841</v>
      </c>
      <c r="AA157" s="153" t="s">
        <v>65</v>
      </c>
      <c r="AB157" s="157" t="s">
        <v>823</v>
      </c>
      <c r="AC157" s="158" t="s">
        <v>842</v>
      </c>
    </row>
    <row r="158" spans="1:29" s="75" customFormat="1" ht="11.25" customHeight="1">
      <c r="A158" s="79" t="s">
        <v>447</v>
      </c>
      <c r="B158" s="80" t="s">
        <v>843</v>
      </c>
      <c r="C158" s="81" t="s">
        <v>80</v>
      </c>
      <c r="D158" s="113"/>
      <c r="E158" s="83" t="s">
        <v>106</v>
      </c>
      <c r="F158" s="78"/>
      <c r="G158" s="84">
        <v>275000</v>
      </c>
      <c r="H158" s="85"/>
      <c r="I158" s="86" t="s">
        <v>88</v>
      </c>
      <c r="J158" s="78"/>
      <c r="K158" s="87"/>
      <c r="L158" s="85"/>
      <c r="M158" s="85"/>
      <c r="N158" s="85"/>
      <c r="O158" s="88"/>
      <c r="P158" s="78"/>
      <c r="Q158" s="88"/>
      <c r="R158" s="78"/>
      <c r="S158" s="85" t="s">
        <v>46</v>
      </c>
      <c r="T158" s="85" t="s">
        <v>143</v>
      </c>
      <c r="U158" s="85" t="s">
        <v>117</v>
      </c>
      <c r="V158" s="88" t="s">
        <v>117</v>
      </c>
      <c r="W158" s="78"/>
      <c r="X158" s="85"/>
      <c r="Y158" s="88"/>
      <c r="Z158" s="89" t="s">
        <v>844</v>
      </c>
      <c r="AA158" s="153"/>
      <c r="AB158" s="157" t="s">
        <v>845</v>
      </c>
      <c r="AC158" s="159" t="s">
        <v>846</v>
      </c>
    </row>
    <row r="159" spans="1:29" s="75" customFormat="1" ht="11.25" customHeight="1">
      <c r="A159" s="79" t="s">
        <v>448</v>
      </c>
      <c r="B159" s="80" t="s">
        <v>847</v>
      </c>
      <c r="C159" s="81" t="s">
        <v>63</v>
      </c>
      <c r="D159" s="82">
        <v>25000</v>
      </c>
      <c r="E159" s="83" t="s">
        <v>64</v>
      </c>
      <c r="F159" s="78">
        <v>65</v>
      </c>
      <c r="G159" s="84">
        <v>32200</v>
      </c>
      <c r="H159" s="85" t="s">
        <v>65</v>
      </c>
      <c r="I159" s="86"/>
      <c r="J159" s="78" t="s">
        <v>65</v>
      </c>
      <c r="K159" s="87" t="s">
        <v>65</v>
      </c>
      <c r="L159" s="85" t="s">
        <v>65</v>
      </c>
      <c r="M159" s="85" t="s">
        <v>65</v>
      </c>
      <c r="N159" s="85" t="s">
        <v>65</v>
      </c>
      <c r="O159" s="88" t="s">
        <v>65</v>
      </c>
      <c r="P159" s="78" t="s">
        <v>66</v>
      </c>
      <c r="Q159" s="88">
        <v>59</v>
      </c>
      <c r="R159" s="78" t="s">
        <v>65</v>
      </c>
      <c r="S159" s="85" t="s">
        <v>46</v>
      </c>
      <c r="T159" s="85" t="s">
        <v>68</v>
      </c>
      <c r="U159" s="85" t="s">
        <v>314</v>
      </c>
      <c r="V159" s="88" t="s">
        <v>86</v>
      </c>
      <c r="W159" s="78" t="s">
        <v>65</v>
      </c>
      <c r="X159" s="85" t="s">
        <v>65</v>
      </c>
      <c r="Y159" s="88" t="s">
        <v>65</v>
      </c>
      <c r="Z159" s="89" t="s">
        <v>848</v>
      </c>
      <c r="AA159" s="153" t="s">
        <v>849</v>
      </c>
      <c r="AB159" s="160"/>
      <c r="AC159" s="158" t="s">
        <v>1073</v>
      </c>
    </row>
    <row r="160" spans="1:29" s="76" customFormat="1" ht="11.25" customHeight="1">
      <c r="A160" s="79" t="s">
        <v>448</v>
      </c>
      <c r="B160" s="80" t="s">
        <v>850</v>
      </c>
      <c r="C160" s="81" t="s">
        <v>89</v>
      </c>
      <c r="D160" s="82">
        <v>25000</v>
      </c>
      <c r="E160" s="83" t="s">
        <v>64</v>
      </c>
      <c r="F160" s="78" t="s">
        <v>65</v>
      </c>
      <c r="G160" s="84">
        <v>32200</v>
      </c>
      <c r="H160" s="85" t="s">
        <v>65</v>
      </c>
      <c r="I160" s="86"/>
      <c r="J160" s="78" t="s">
        <v>88</v>
      </c>
      <c r="K160" s="87" t="s">
        <v>65</v>
      </c>
      <c r="L160" s="85" t="s">
        <v>65</v>
      </c>
      <c r="M160" s="85" t="s">
        <v>65</v>
      </c>
      <c r="N160" s="85" t="s">
        <v>65</v>
      </c>
      <c r="O160" s="88" t="s">
        <v>65</v>
      </c>
      <c r="P160" s="78" t="s">
        <v>66</v>
      </c>
      <c r="Q160" s="88">
        <v>59</v>
      </c>
      <c r="R160" s="78" t="s">
        <v>65</v>
      </c>
      <c r="S160" s="85" t="s">
        <v>46</v>
      </c>
      <c r="T160" s="85" t="s">
        <v>68</v>
      </c>
      <c r="U160" s="85" t="s">
        <v>314</v>
      </c>
      <c r="V160" s="88" t="s">
        <v>86</v>
      </c>
      <c r="W160" s="78" t="s">
        <v>65</v>
      </c>
      <c r="X160" s="85" t="s">
        <v>65</v>
      </c>
      <c r="Y160" s="88" t="s">
        <v>65</v>
      </c>
      <c r="Z160" s="89" t="s">
        <v>849</v>
      </c>
      <c r="AA160" s="153" t="s">
        <v>848</v>
      </c>
      <c r="AB160" s="160"/>
      <c r="AC160" s="158" t="s">
        <v>851</v>
      </c>
    </row>
    <row r="161" spans="1:29" s="75" customFormat="1" ht="11.25" customHeight="1">
      <c r="A161" s="79" t="s">
        <v>448</v>
      </c>
      <c r="B161" s="80" t="s">
        <v>855</v>
      </c>
      <c r="C161" s="81" t="s">
        <v>80</v>
      </c>
      <c r="D161" s="114">
        <v>2.5000000000000001E-2</v>
      </c>
      <c r="E161" s="83" t="s">
        <v>115</v>
      </c>
      <c r="F161" s="78" t="s">
        <v>65</v>
      </c>
      <c r="G161" s="84" t="s">
        <v>65</v>
      </c>
      <c r="H161" s="85" t="s">
        <v>65</v>
      </c>
      <c r="I161" s="86" t="s">
        <v>88</v>
      </c>
      <c r="J161" s="78" t="s">
        <v>65</v>
      </c>
      <c r="K161" s="87" t="s">
        <v>65</v>
      </c>
      <c r="L161" s="85" t="s">
        <v>65</v>
      </c>
      <c r="M161" s="85" t="s">
        <v>65</v>
      </c>
      <c r="N161" s="85" t="s">
        <v>65</v>
      </c>
      <c r="O161" s="88" t="s">
        <v>65</v>
      </c>
      <c r="P161" s="78" t="s">
        <v>65</v>
      </c>
      <c r="Q161" s="88" t="s">
        <v>65</v>
      </c>
      <c r="R161" s="78"/>
      <c r="S161" s="85" t="s">
        <v>46</v>
      </c>
      <c r="T161" s="85" t="s">
        <v>96</v>
      </c>
      <c r="U161" s="85" t="s">
        <v>856</v>
      </c>
      <c r="V161" s="88" t="s">
        <v>86</v>
      </c>
      <c r="W161" s="78" t="s">
        <v>65</v>
      </c>
      <c r="X161" s="85" t="s">
        <v>65</v>
      </c>
      <c r="Y161" s="88" t="s">
        <v>65</v>
      </c>
      <c r="Z161" s="89" t="s">
        <v>857</v>
      </c>
      <c r="AA161" s="153" t="s">
        <v>65</v>
      </c>
      <c r="AB161" s="157"/>
      <c r="AC161" s="158" t="s">
        <v>858</v>
      </c>
    </row>
    <row r="162" spans="1:29" s="75" customFormat="1" ht="11.25" customHeight="1">
      <c r="A162" s="79" t="s">
        <v>448</v>
      </c>
      <c r="B162" s="80" t="s">
        <v>859</v>
      </c>
      <c r="C162" s="81" t="s">
        <v>80</v>
      </c>
      <c r="D162" s="91">
        <v>0.1</v>
      </c>
      <c r="E162" s="83" t="s">
        <v>115</v>
      </c>
      <c r="F162" s="78" t="s">
        <v>65</v>
      </c>
      <c r="G162" s="84" t="s">
        <v>65</v>
      </c>
      <c r="H162" s="85" t="s">
        <v>65</v>
      </c>
      <c r="I162" s="86"/>
      <c r="J162" s="78" t="s">
        <v>65</v>
      </c>
      <c r="K162" s="87" t="s">
        <v>65</v>
      </c>
      <c r="L162" s="85" t="s">
        <v>65</v>
      </c>
      <c r="M162" s="85" t="s">
        <v>65</v>
      </c>
      <c r="N162" s="85" t="s">
        <v>65</v>
      </c>
      <c r="O162" s="88" t="s">
        <v>65</v>
      </c>
      <c r="P162" s="78" t="s">
        <v>65</v>
      </c>
      <c r="Q162" s="88" t="s">
        <v>65</v>
      </c>
      <c r="R162" s="78" t="s">
        <v>65</v>
      </c>
      <c r="S162" s="85" t="s">
        <v>46</v>
      </c>
      <c r="T162" s="85" t="s">
        <v>96</v>
      </c>
      <c r="U162" s="85" t="s">
        <v>856</v>
      </c>
      <c r="V162" s="88" t="s">
        <v>86</v>
      </c>
      <c r="W162" s="78" t="s">
        <v>65</v>
      </c>
      <c r="X162" s="85" t="s">
        <v>65</v>
      </c>
      <c r="Y162" s="88" t="s">
        <v>65</v>
      </c>
      <c r="Z162" s="89" t="s">
        <v>860</v>
      </c>
      <c r="AA162" s="153" t="s">
        <v>65</v>
      </c>
      <c r="AB162" s="157"/>
      <c r="AC162" s="158"/>
    </row>
    <row r="163" spans="1:29" s="75" customFormat="1" ht="11.25" customHeight="1">
      <c r="A163" s="79" t="s">
        <v>448</v>
      </c>
      <c r="B163" s="80" t="s">
        <v>852</v>
      </c>
      <c r="C163" s="81" t="s">
        <v>76</v>
      </c>
      <c r="D163" s="82">
        <v>50000</v>
      </c>
      <c r="E163" s="83" t="s">
        <v>64</v>
      </c>
      <c r="F163" s="78"/>
      <c r="G163" s="84"/>
      <c r="H163" s="85" t="s">
        <v>77</v>
      </c>
      <c r="I163" s="86"/>
      <c r="J163" s="78" t="s">
        <v>88</v>
      </c>
      <c r="K163" s="87"/>
      <c r="L163" s="85"/>
      <c r="M163" s="85"/>
      <c r="N163" s="85"/>
      <c r="O163" s="88"/>
      <c r="P163" s="78" t="s">
        <v>66</v>
      </c>
      <c r="Q163" s="88"/>
      <c r="R163" s="78"/>
      <c r="S163" s="85" t="s">
        <v>46</v>
      </c>
      <c r="T163" s="85" t="s">
        <v>68</v>
      </c>
      <c r="U163" s="85" t="s">
        <v>314</v>
      </c>
      <c r="V163" s="88" t="s">
        <v>86</v>
      </c>
      <c r="W163" s="78"/>
      <c r="X163" s="85"/>
      <c r="Y163" s="88"/>
      <c r="Z163" s="89" t="s">
        <v>853</v>
      </c>
      <c r="AA163" s="153"/>
      <c r="AB163" s="157" t="s">
        <v>854</v>
      </c>
      <c r="AC163" s="158"/>
    </row>
    <row r="164" spans="1:29" s="75" customFormat="1" ht="11.25" customHeight="1">
      <c r="A164" s="79" t="s">
        <v>91</v>
      </c>
      <c r="B164" s="80" t="s">
        <v>722</v>
      </c>
      <c r="C164" s="81" t="s">
        <v>76</v>
      </c>
      <c r="D164" s="91">
        <v>1</v>
      </c>
      <c r="E164" s="83" t="s">
        <v>87</v>
      </c>
      <c r="F164" s="78" t="s">
        <v>65</v>
      </c>
      <c r="G164" s="84" t="s">
        <v>65</v>
      </c>
      <c r="H164" s="85" t="s">
        <v>77</v>
      </c>
      <c r="I164" s="86"/>
      <c r="J164" s="78" t="s">
        <v>88</v>
      </c>
      <c r="K164" s="87" t="s">
        <v>65</v>
      </c>
      <c r="L164" s="85" t="s">
        <v>65</v>
      </c>
      <c r="M164" s="85" t="s">
        <v>65</v>
      </c>
      <c r="N164" s="85" t="s">
        <v>65</v>
      </c>
      <c r="O164" s="88" t="s">
        <v>65</v>
      </c>
      <c r="P164" s="78" t="s">
        <v>66</v>
      </c>
      <c r="Q164" s="88" t="s">
        <v>65</v>
      </c>
      <c r="R164" s="78" t="s">
        <v>65</v>
      </c>
      <c r="S164" s="85" t="s">
        <v>67</v>
      </c>
      <c r="T164" s="85" t="s">
        <v>68</v>
      </c>
      <c r="U164" s="85" t="s">
        <v>861</v>
      </c>
      <c r="V164" s="88" t="s">
        <v>86</v>
      </c>
      <c r="W164" s="78" t="s">
        <v>65</v>
      </c>
      <c r="X164" s="85" t="s">
        <v>65</v>
      </c>
      <c r="Y164" s="88" t="s">
        <v>65</v>
      </c>
      <c r="Z164" s="89" t="s">
        <v>862</v>
      </c>
      <c r="AA164" s="153" t="s">
        <v>65</v>
      </c>
      <c r="AB164" s="163"/>
      <c r="AC164" s="158"/>
    </row>
    <row r="165" spans="1:29" s="75" customFormat="1" ht="11.25" customHeight="1">
      <c r="A165" s="79" t="s">
        <v>91</v>
      </c>
      <c r="B165" s="80" t="s">
        <v>364</v>
      </c>
      <c r="C165" s="81" t="s">
        <v>80</v>
      </c>
      <c r="D165" s="82">
        <f>1000/0.125</f>
        <v>8000</v>
      </c>
      <c r="E165" s="83" t="s">
        <v>64</v>
      </c>
      <c r="F165" s="78" t="s">
        <v>65</v>
      </c>
      <c r="G165" s="84" t="s">
        <v>65</v>
      </c>
      <c r="H165" s="85" t="s">
        <v>65</v>
      </c>
      <c r="I165" s="86" t="s">
        <v>88</v>
      </c>
      <c r="J165" s="78" t="s">
        <v>65</v>
      </c>
      <c r="K165" s="87" t="s">
        <v>65</v>
      </c>
      <c r="L165" s="85" t="s">
        <v>65</v>
      </c>
      <c r="M165" s="85" t="s">
        <v>65</v>
      </c>
      <c r="N165" s="85" t="s">
        <v>65</v>
      </c>
      <c r="O165" s="88" t="s">
        <v>65</v>
      </c>
      <c r="P165" s="78" t="s">
        <v>65</v>
      </c>
      <c r="Q165" s="88" t="s">
        <v>65</v>
      </c>
      <c r="R165" s="78" t="s">
        <v>65</v>
      </c>
      <c r="S165" s="85" t="s">
        <v>67</v>
      </c>
      <c r="T165" s="85" t="s">
        <v>68</v>
      </c>
      <c r="U165" s="85" t="s">
        <v>863</v>
      </c>
      <c r="V165" s="88" t="s">
        <v>86</v>
      </c>
      <c r="W165" s="78" t="s">
        <v>65</v>
      </c>
      <c r="X165" s="85" t="s">
        <v>65</v>
      </c>
      <c r="Y165" s="88" t="s">
        <v>65</v>
      </c>
      <c r="Z165" s="89" t="s">
        <v>864</v>
      </c>
      <c r="AA165" s="153" t="s">
        <v>65</v>
      </c>
      <c r="AB165" s="157"/>
      <c r="AC165" s="164" t="s">
        <v>865</v>
      </c>
    </row>
    <row r="166" spans="1:29" s="75" customFormat="1" ht="11.25" customHeight="1">
      <c r="A166" s="79" t="s">
        <v>91</v>
      </c>
      <c r="B166" s="80" t="s">
        <v>866</v>
      </c>
      <c r="C166" s="81" t="s">
        <v>106</v>
      </c>
      <c r="D166" s="82">
        <f>1000/0.125</f>
        <v>8000</v>
      </c>
      <c r="E166" s="83" t="s">
        <v>64</v>
      </c>
      <c r="F166" s="78" t="s">
        <v>65</v>
      </c>
      <c r="G166" s="84">
        <v>20000</v>
      </c>
      <c r="H166" s="85" t="s">
        <v>65</v>
      </c>
      <c r="I166" s="86" t="s">
        <v>88</v>
      </c>
      <c r="J166" s="78" t="s">
        <v>65</v>
      </c>
      <c r="K166" s="87" t="s">
        <v>65</v>
      </c>
      <c r="L166" s="85" t="s">
        <v>65</v>
      </c>
      <c r="M166" s="85" t="s">
        <v>65</v>
      </c>
      <c r="N166" s="85" t="s">
        <v>65</v>
      </c>
      <c r="O166" s="88" t="s">
        <v>65</v>
      </c>
      <c r="P166" s="78" t="s">
        <v>65</v>
      </c>
      <c r="Q166" s="88" t="s">
        <v>65</v>
      </c>
      <c r="R166" s="78" t="s">
        <v>65</v>
      </c>
      <c r="S166" s="85" t="s">
        <v>46</v>
      </c>
      <c r="T166" s="85" t="s">
        <v>68</v>
      </c>
      <c r="U166" s="85" t="s">
        <v>867</v>
      </c>
      <c r="V166" s="88" t="s">
        <v>90</v>
      </c>
      <c r="W166" s="78" t="s">
        <v>65</v>
      </c>
      <c r="X166" s="85" t="s">
        <v>65</v>
      </c>
      <c r="Y166" s="88" t="s">
        <v>65</v>
      </c>
      <c r="Z166" s="89" t="s">
        <v>868</v>
      </c>
      <c r="AA166" s="153" t="s">
        <v>65</v>
      </c>
      <c r="AB166" s="94"/>
      <c r="AC166" s="158" t="s">
        <v>1118</v>
      </c>
    </row>
    <row r="167" spans="1:29" s="76" customFormat="1" ht="11.25" customHeight="1">
      <c r="A167" s="79" t="s">
        <v>91</v>
      </c>
      <c r="B167" s="80" t="s">
        <v>869</v>
      </c>
      <c r="C167" s="81" t="s">
        <v>106</v>
      </c>
      <c r="D167" s="82"/>
      <c r="E167" s="83" t="s">
        <v>106</v>
      </c>
      <c r="F167" s="78"/>
      <c r="G167" s="84"/>
      <c r="H167" s="85"/>
      <c r="I167" s="86" t="s">
        <v>88</v>
      </c>
      <c r="J167" s="78"/>
      <c r="K167" s="87"/>
      <c r="L167" s="85"/>
      <c r="M167" s="85"/>
      <c r="N167" s="85"/>
      <c r="O167" s="88"/>
      <c r="P167" s="78"/>
      <c r="Q167" s="88"/>
      <c r="R167" s="78"/>
      <c r="S167" s="85" t="s">
        <v>46</v>
      </c>
      <c r="T167" s="85" t="s">
        <v>220</v>
      </c>
      <c r="U167" s="85" t="s">
        <v>639</v>
      </c>
      <c r="V167" s="88" t="s">
        <v>90</v>
      </c>
      <c r="W167" s="78"/>
      <c r="X167" s="85"/>
      <c r="Y167" s="88"/>
      <c r="Z167" s="89" t="s">
        <v>870</v>
      </c>
      <c r="AA167" s="153"/>
      <c r="AB167" s="94" t="s">
        <v>871</v>
      </c>
      <c r="AC167" s="158" t="s">
        <v>872</v>
      </c>
    </row>
    <row r="168" spans="1:29" s="76" customFormat="1" ht="11.25" customHeight="1">
      <c r="A168" s="79" t="s">
        <v>449</v>
      </c>
      <c r="B168" s="80" t="s">
        <v>873</v>
      </c>
      <c r="C168" s="81" t="s">
        <v>106</v>
      </c>
      <c r="D168" s="82">
        <f>60000*(1.03^(2018-2005))</f>
        <v>88112.022807093832</v>
      </c>
      <c r="E168" s="83" t="s">
        <v>64</v>
      </c>
      <c r="F168" s="78" t="s">
        <v>65</v>
      </c>
      <c r="G168" s="84" t="s">
        <v>65</v>
      </c>
      <c r="H168" s="85" t="s">
        <v>65</v>
      </c>
      <c r="I168" s="86" t="s">
        <v>88</v>
      </c>
      <c r="J168" s="78" t="s">
        <v>65</v>
      </c>
      <c r="K168" s="87" t="s">
        <v>65</v>
      </c>
      <c r="L168" s="85" t="s">
        <v>65</v>
      </c>
      <c r="M168" s="85" t="s">
        <v>65</v>
      </c>
      <c r="N168" s="85" t="s">
        <v>65</v>
      </c>
      <c r="O168" s="88" t="s">
        <v>65</v>
      </c>
      <c r="P168" s="78" t="s">
        <v>66</v>
      </c>
      <c r="Q168" s="88" t="s">
        <v>65</v>
      </c>
      <c r="R168" s="78" t="s">
        <v>65</v>
      </c>
      <c r="S168" s="85" t="s">
        <v>116</v>
      </c>
      <c r="T168" s="85" t="s">
        <v>68</v>
      </c>
      <c r="U168" s="85" t="s">
        <v>874</v>
      </c>
      <c r="V168" s="88" t="s">
        <v>90</v>
      </c>
      <c r="W168" s="78" t="s">
        <v>65</v>
      </c>
      <c r="X168" s="85" t="s">
        <v>65</v>
      </c>
      <c r="Y168" s="88" t="s">
        <v>65</v>
      </c>
      <c r="Z168" s="89" t="s">
        <v>875</v>
      </c>
      <c r="AA168" s="153" t="s">
        <v>65</v>
      </c>
      <c r="AB168" s="157" t="s">
        <v>1119</v>
      </c>
      <c r="AC168" s="158" t="s">
        <v>876</v>
      </c>
    </row>
    <row r="169" spans="1:29" s="76" customFormat="1" ht="11.25" customHeight="1">
      <c r="A169" s="79" t="s">
        <v>449</v>
      </c>
      <c r="B169" s="80" t="s">
        <v>877</v>
      </c>
      <c r="C169" s="81" t="s">
        <v>76</v>
      </c>
      <c r="D169" s="82">
        <v>25665</v>
      </c>
      <c r="E169" s="83" t="s">
        <v>64</v>
      </c>
      <c r="F169" s="78" t="s">
        <v>65</v>
      </c>
      <c r="G169" s="84"/>
      <c r="H169" s="85" t="s">
        <v>77</v>
      </c>
      <c r="I169" s="86"/>
      <c r="J169" s="78" t="s">
        <v>65</v>
      </c>
      <c r="K169" s="87">
        <v>0.4</v>
      </c>
      <c r="L169" s="85" t="s">
        <v>65</v>
      </c>
      <c r="M169" s="85" t="s">
        <v>65</v>
      </c>
      <c r="N169" s="85" t="s">
        <v>65</v>
      </c>
      <c r="O169" s="88" t="s">
        <v>65</v>
      </c>
      <c r="P169" s="78" t="s">
        <v>66</v>
      </c>
      <c r="Q169" s="88" t="s">
        <v>65</v>
      </c>
      <c r="R169" s="78" t="s">
        <v>65</v>
      </c>
      <c r="S169" s="85" t="s">
        <v>116</v>
      </c>
      <c r="T169" s="85" t="s">
        <v>68</v>
      </c>
      <c r="U169" s="85" t="s">
        <v>247</v>
      </c>
      <c r="V169" s="88" t="s">
        <v>86</v>
      </c>
      <c r="W169" s="78" t="s">
        <v>65</v>
      </c>
      <c r="X169" s="85" t="s">
        <v>65</v>
      </c>
      <c r="Y169" s="88" t="s">
        <v>65</v>
      </c>
      <c r="Z169" s="89" t="s">
        <v>878</v>
      </c>
      <c r="AA169" s="153" t="s">
        <v>879</v>
      </c>
      <c r="AB169" s="157"/>
      <c r="AC169" s="158" t="s">
        <v>1120</v>
      </c>
    </row>
    <row r="170" spans="1:29" s="76" customFormat="1" ht="11.25" customHeight="1">
      <c r="A170" s="79" t="s">
        <v>449</v>
      </c>
      <c r="B170" s="80" t="s">
        <v>880</v>
      </c>
      <c r="C170" s="81" t="s">
        <v>76</v>
      </c>
      <c r="D170" s="82">
        <v>25665</v>
      </c>
      <c r="E170" s="83" t="s">
        <v>64</v>
      </c>
      <c r="F170" s="78" t="s">
        <v>65</v>
      </c>
      <c r="G170" s="84" t="s">
        <v>65</v>
      </c>
      <c r="H170" s="85" t="s">
        <v>244</v>
      </c>
      <c r="I170" s="86"/>
      <c r="J170" s="78" t="s">
        <v>65</v>
      </c>
      <c r="K170" s="87" t="s">
        <v>65</v>
      </c>
      <c r="L170" s="85" t="s">
        <v>65</v>
      </c>
      <c r="M170" s="85" t="s">
        <v>65</v>
      </c>
      <c r="N170" s="85" t="s">
        <v>65</v>
      </c>
      <c r="O170" s="88" t="s">
        <v>65</v>
      </c>
      <c r="P170" s="78" t="s">
        <v>65</v>
      </c>
      <c r="Q170" s="88" t="s">
        <v>65</v>
      </c>
      <c r="R170" s="78" t="s">
        <v>65</v>
      </c>
      <c r="S170" s="85" t="s">
        <v>116</v>
      </c>
      <c r="T170" s="85" t="s">
        <v>68</v>
      </c>
      <c r="U170" s="85" t="s">
        <v>247</v>
      </c>
      <c r="V170" s="88" t="s">
        <v>86</v>
      </c>
      <c r="W170" s="78" t="s">
        <v>65</v>
      </c>
      <c r="X170" s="85" t="s">
        <v>65</v>
      </c>
      <c r="Y170" s="88" t="s">
        <v>65</v>
      </c>
      <c r="Z170" s="89" t="s">
        <v>879</v>
      </c>
      <c r="AA170" s="153" t="s">
        <v>878</v>
      </c>
      <c r="AB170" s="157"/>
      <c r="AC170" s="158"/>
    </row>
    <row r="171" spans="1:29" s="76" customFormat="1" ht="11.25" customHeight="1">
      <c r="A171" s="79" t="s">
        <v>881</v>
      </c>
      <c r="B171" s="80" t="s">
        <v>416</v>
      </c>
      <c r="C171" s="81" t="s">
        <v>76</v>
      </c>
      <c r="D171" s="91">
        <v>1</v>
      </c>
      <c r="E171" s="83" t="s">
        <v>87</v>
      </c>
      <c r="F171" s="78" t="s">
        <v>65</v>
      </c>
      <c r="G171" s="84">
        <v>88607</v>
      </c>
      <c r="H171" s="85" t="s">
        <v>77</v>
      </c>
      <c r="I171" s="86"/>
      <c r="J171" s="78" t="s">
        <v>88</v>
      </c>
      <c r="K171" s="87" t="s">
        <v>65</v>
      </c>
      <c r="L171" s="85" t="s">
        <v>88</v>
      </c>
      <c r="M171" s="85" t="s">
        <v>88</v>
      </c>
      <c r="N171" s="85" t="s">
        <v>88</v>
      </c>
      <c r="O171" s="88" t="s">
        <v>65</v>
      </c>
      <c r="P171" s="78" t="s">
        <v>66</v>
      </c>
      <c r="Q171" s="88" t="s">
        <v>65</v>
      </c>
      <c r="R171" s="78" t="s">
        <v>65</v>
      </c>
      <c r="S171" s="85" t="s">
        <v>67</v>
      </c>
      <c r="T171" s="85" t="s">
        <v>68</v>
      </c>
      <c r="U171" s="85" t="s">
        <v>663</v>
      </c>
      <c r="V171" s="88" t="s">
        <v>890</v>
      </c>
      <c r="W171" s="78" t="s">
        <v>65</v>
      </c>
      <c r="X171" s="85" t="s">
        <v>65</v>
      </c>
      <c r="Y171" s="88" t="s">
        <v>65</v>
      </c>
      <c r="Z171" s="89" t="s">
        <v>891</v>
      </c>
      <c r="AA171" s="153" t="s">
        <v>65</v>
      </c>
      <c r="AB171" s="157"/>
      <c r="AC171" s="158"/>
    </row>
    <row r="172" spans="1:29" s="76" customFormat="1" ht="11.25" customHeight="1">
      <c r="A172" s="79" t="s">
        <v>892</v>
      </c>
      <c r="B172" s="80" t="s">
        <v>904</v>
      </c>
      <c r="C172" s="81" t="s">
        <v>106</v>
      </c>
      <c r="D172" s="115">
        <v>3000</v>
      </c>
      <c r="E172" s="83" t="s">
        <v>64</v>
      </c>
      <c r="F172" s="78"/>
      <c r="G172" s="84"/>
      <c r="H172" s="85" t="s">
        <v>106</v>
      </c>
      <c r="I172" s="86" t="s">
        <v>88</v>
      </c>
      <c r="J172" s="78"/>
      <c r="K172" s="87"/>
      <c r="L172" s="85"/>
      <c r="M172" s="85"/>
      <c r="N172" s="85"/>
      <c r="O172" s="88"/>
      <c r="P172" s="78"/>
      <c r="Q172" s="88"/>
      <c r="R172" s="78"/>
      <c r="S172" s="85" t="s">
        <v>67</v>
      </c>
      <c r="T172" s="85" t="s">
        <v>68</v>
      </c>
      <c r="U172" s="85" t="s">
        <v>69</v>
      </c>
      <c r="V172" s="88" t="s">
        <v>86</v>
      </c>
      <c r="W172" s="78"/>
      <c r="X172" s="85" t="s">
        <v>71</v>
      </c>
      <c r="Y172" s="88"/>
      <c r="Z172" s="89" t="s">
        <v>905</v>
      </c>
      <c r="AA172" s="153"/>
      <c r="AB172" s="157" t="s">
        <v>906</v>
      </c>
      <c r="AC172" s="158"/>
    </row>
    <row r="173" spans="1:29" s="75" customFormat="1" ht="11.25" customHeight="1">
      <c r="A173" s="79" t="s">
        <v>892</v>
      </c>
      <c r="B173" s="80" t="s">
        <v>893</v>
      </c>
      <c r="C173" s="81" t="s">
        <v>76</v>
      </c>
      <c r="D173" s="115">
        <v>1000</v>
      </c>
      <c r="E173" s="83" t="s">
        <v>64</v>
      </c>
      <c r="F173" s="78"/>
      <c r="G173" s="84"/>
      <c r="H173" s="85" t="s">
        <v>113</v>
      </c>
      <c r="I173" s="86"/>
      <c r="J173" s="78"/>
      <c r="K173" s="87"/>
      <c r="L173" s="85"/>
      <c r="M173" s="85"/>
      <c r="N173" s="85"/>
      <c r="O173" s="88"/>
      <c r="P173" s="78" t="s">
        <v>66</v>
      </c>
      <c r="Q173" s="88"/>
      <c r="R173" s="78"/>
      <c r="S173" s="85" t="s">
        <v>67</v>
      </c>
      <c r="T173" s="85" t="s">
        <v>68</v>
      </c>
      <c r="U173" s="85" t="s">
        <v>69</v>
      </c>
      <c r="V173" s="88" t="s">
        <v>86</v>
      </c>
      <c r="W173" s="78"/>
      <c r="X173" s="85" t="s">
        <v>70</v>
      </c>
      <c r="Y173" s="88"/>
      <c r="Z173" s="89" t="s">
        <v>894</v>
      </c>
      <c r="AA173" s="153"/>
      <c r="AB173" s="157"/>
      <c r="AC173" s="158"/>
    </row>
    <row r="174" spans="1:29" s="75" customFormat="1" ht="11.25" customHeight="1">
      <c r="A174" s="79" t="s">
        <v>892</v>
      </c>
      <c r="B174" s="80" t="s">
        <v>895</v>
      </c>
      <c r="C174" s="81" t="s">
        <v>76</v>
      </c>
      <c r="D174" s="115">
        <v>10000</v>
      </c>
      <c r="E174" s="83" t="s">
        <v>64</v>
      </c>
      <c r="F174" s="78"/>
      <c r="G174" s="84"/>
      <c r="H174" s="85" t="s">
        <v>77</v>
      </c>
      <c r="I174" s="86"/>
      <c r="J174" s="78" t="s">
        <v>88</v>
      </c>
      <c r="K174" s="87"/>
      <c r="L174" s="85"/>
      <c r="M174" s="85"/>
      <c r="N174" s="85"/>
      <c r="O174" s="88" t="s">
        <v>88</v>
      </c>
      <c r="P174" s="78" t="s">
        <v>66</v>
      </c>
      <c r="Q174" s="88"/>
      <c r="R174" s="78"/>
      <c r="S174" s="85" t="s">
        <v>67</v>
      </c>
      <c r="T174" s="85" t="s">
        <v>68</v>
      </c>
      <c r="U174" s="85" t="s">
        <v>69</v>
      </c>
      <c r="V174" s="88" t="s">
        <v>86</v>
      </c>
      <c r="W174" s="78"/>
      <c r="X174" s="85" t="s">
        <v>71</v>
      </c>
      <c r="Y174" s="88"/>
      <c r="Z174" s="89" t="s">
        <v>896</v>
      </c>
      <c r="AA174" s="153"/>
      <c r="AB174" s="157"/>
      <c r="AC174" s="158" t="s">
        <v>897</v>
      </c>
    </row>
    <row r="175" spans="1:29" s="75" customFormat="1" ht="11.25" customHeight="1">
      <c r="A175" s="79" t="s">
        <v>892</v>
      </c>
      <c r="B175" s="80" t="s">
        <v>898</v>
      </c>
      <c r="C175" s="81" t="s">
        <v>76</v>
      </c>
      <c r="D175" s="91">
        <v>1</v>
      </c>
      <c r="E175" s="83" t="s">
        <v>87</v>
      </c>
      <c r="F175" s="78"/>
      <c r="G175" s="84"/>
      <c r="H175" s="85" t="s">
        <v>77</v>
      </c>
      <c r="I175" s="86"/>
      <c r="J175" s="78" t="s">
        <v>88</v>
      </c>
      <c r="K175" s="87"/>
      <c r="L175" s="85"/>
      <c r="M175" s="85"/>
      <c r="N175" s="85"/>
      <c r="O175" s="88" t="s">
        <v>88</v>
      </c>
      <c r="P175" s="78" t="s">
        <v>66</v>
      </c>
      <c r="Q175" s="88"/>
      <c r="R175" s="78"/>
      <c r="S175" s="85" t="s">
        <v>67</v>
      </c>
      <c r="T175" s="85" t="s">
        <v>68</v>
      </c>
      <c r="U175" s="85" t="s">
        <v>69</v>
      </c>
      <c r="V175" s="88" t="s">
        <v>86</v>
      </c>
      <c r="W175" s="78"/>
      <c r="X175" s="85" t="s">
        <v>71</v>
      </c>
      <c r="Y175" s="88"/>
      <c r="Z175" s="89" t="s">
        <v>899</v>
      </c>
      <c r="AA175" s="153"/>
      <c r="AB175" s="157"/>
      <c r="AC175" s="158" t="s">
        <v>900</v>
      </c>
    </row>
    <row r="176" spans="1:29" s="75" customFormat="1" ht="11.1" customHeight="1">
      <c r="A176" s="79" t="s">
        <v>892</v>
      </c>
      <c r="B176" s="80" t="s">
        <v>901</v>
      </c>
      <c r="C176" s="81" t="s">
        <v>76</v>
      </c>
      <c r="D176" s="115">
        <v>15000</v>
      </c>
      <c r="E176" s="83" t="s">
        <v>64</v>
      </c>
      <c r="F176" s="78"/>
      <c r="G176" s="84"/>
      <c r="H176" s="85" t="s">
        <v>106</v>
      </c>
      <c r="I176" s="86"/>
      <c r="J176" s="78"/>
      <c r="K176" s="87"/>
      <c r="L176" s="85"/>
      <c r="M176" s="85"/>
      <c r="N176" s="85"/>
      <c r="O176" s="88" t="s">
        <v>88</v>
      </c>
      <c r="P176" s="78" t="s">
        <v>66</v>
      </c>
      <c r="Q176" s="88"/>
      <c r="R176" s="78"/>
      <c r="S176" s="85" t="s">
        <v>67</v>
      </c>
      <c r="T176" s="85" t="s">
        <v>68</v>
      </c>
      <c r="U176" s="85" t="s">
        <v>69</v>
      </c>
      <c r="V176" s="88" t="s">
        <v>86</v>
      </c>
      <c r="W176" s="78"/>
      <c r="X176" s="85" t="s">
        <v>71</v>
      </c>
      <c r="Y176" s="88"/>
      <c r="Z176" s="89" t="s">
        <v>902</v>
      </c>
      <c r="AA176" s="153"/>
      <c r="AB176" s="157" t="s">
        <v>903</v>
      </c>
      <c r="AC176" s="158"/>
    </row>
    <row r="177" spans="1:29" s="75" customFormat="1" ht="11.25" customHeight="1">
      <c r="A177" s="79" t="s">
        <v>892</v>
      </c>
      <c r="B177" s="80" t="s">
        <v>907</v>
      </c>
      <c r="C177" s="81" t="s">
        <v>89</v>
      </c>
      <c r="D177" s="115">
        <v>6000</v>
      </c>
      <c r="E177" s="83" t="s">
        <v>64</v>
      </c>
      <c r="F177" s="78"/>
      <c r="G177" s="84"/>
      <c r="H177" s="85"/>
      <c r="I177" s="86"/>
      <c r="J177" s="78"/>
      <c r="K177" s="87"/>
      <c r="L177" s="85" t="s">
        <v>88</v>
      </c>
      <c r="M177" s="85"/>
      <c r="N177" s="85"/>
      <c r="O177" s="88"/>
      <c r="P177" s="78"/>
      <c r="Q177" s="88"/>
      <c r="R177" s="78"/>
      <c r="S177" s="85" t="s">
        <v>67</v>
      </c>
      <c r="T177" s="85" t="s">
        <v>68</v>
      </c>
      <c r="U177" s="85" t="s">
        <v>69</v>
      </c>
      <c r="V177" s="88" t="s">
        <v>86</v>
      </c>
      <c r="W177" s="78"/>
      <c r="X177" s="85" t="s">
        <v>70</v>
      </c>
      <c r="Y177" s="88"/>
      <c r="Z177" s="89" t="s">
        <v>908</v>
      </c>
      <c r="AA177" s="153"/>
      <c r="AB177" s="157"/>
      <c r="AC177" s="158"/>
    </row>
    <row r="178" spans="1:29" s="75" customFormat="1" ht="11.25" customHeight="1">
      <c r="A178" s="79" t="s">
        <v>450</v>
      </c>
      <c r="B178" s="80" t="s">
        <v>909</v>
      </c>
      <c r="C178" s="81" t="s">
        <v>89</v>
      </c>
      <c r="D178" s="91">
        <v>1</v>
      </c>
      <c r="E178" s="83" t="s">
        <v>87</v>
      </c>
      <c r="F178" s="78" t="s">
        <v>65</v>
      </c>
      <c r="G178" s="84" t="s">
        <v>65</v>
      </c>
      <c r="H178" s="85" t="s">
        <v>65</v>
      </c>
      <c r="I178" s="86"/>
      <c r="J178" s="78" t="s">
        <v>65</v>
      </c>
      <c r="K178" s="87" t="s">
        <v>65</v>
      </c>
      <c r="L178" s="85" t="s">
        <v>65</v>
      </c>
      <c r="M178" s="85" t="s">
        <v>65</v>
      </c>
      <c r="N178" s="85"/>
      <c r="O178" s="88" t="s">
        <v>88</v>
      </c>
      <c r="P178" s="78" t="s">
        <v>66</v>
      </c>
      <c r="Q178" s="88" t="s">
        <v>65</v>
      </c>
      <c r="R178" s="78" t="s">
        <v>65</v>
      </c>
      <c r="S178" s="85" t="s">
        <v>67</v>
      </c>
      <c r="T178" s="85" t="s">
        <v>68</v>
      </c>
      <c r="U178" s="85" t="s">
        <v>663</v>
      </c>
      <c r="V178" s="88" t="s">
        <v>86</v>
      </c>
      <c r="W178" s="78" t="s">
        <v>65</v>
      </c>
      <c r="X178" s="85" t="s">
        <v>65</v>
      </c>
      <c r="Y178" s="88" t="s">
        <v>65</v>
      </c>
      <c r="Z178" s="89" t="s">
        <v>910</v>
      </c>
      <c r="AA178" s="153" t="s">
        <v>65</v>
      </c>
      <c r="AB178" s="157" t="s">
        <v>911</v>
      </c>
      <c r="AC178" s="158" t="s">
        <v>912</v>
      </c>
    </row>
    <row r="179" spans="1:29" s="75" customFormat="1" ht="11.25" customHeight="1">
      <c r="A179" s="79" t="s">
        <v>450</v>
      </c>
      <c r="B179" s="80" t="s">
        <v>416</v>
      </c>
      <c r="C179" s="81" t="s">
        <v>76</v>
      </c>
      <c r="D179" s="91">
        <v>1</v>
      </c>
      <c r="E179" s="83" t="s">
        <v>87</v>
      </c>
      <c r="F179" s="78" t="s">
        <v>65</v>
      </c>
      <c r="G179" s="84" t="s">
        <v>65</v>
      </c>
      <c r="H179" s="85" t="s">
        <v>77</v>
      </c>
      <c r="I179" s="86"/>
      <c r="J179" s="78" t="s">
        <v>88</v>
      </c>
      <c r="K179" s="87" t="s">
        <v>65</v>
      </c>
      <c r="L179" s="85" t="s">
        <v>65</v>
      </c>
      <c r="M179" s="85" t="s">
        <v>65</v>
      </c>
      <c r="N179" s="85" t="s">
        <v>65</v>
      </c>
      <c r="O179" s="88" t="s">
        <v>65</v>
      </c>
      <c r="P179" s="78" t="s">
        <v>66</v>
      </c>
      <c r="Q179" s="88" t="s">
        <v>65</v>
      </c>
      <c r="R179" s="78" t="s">
        <v>65</v>
      </c>
      <c r="S179" s="85" t="s">
        <v>67</v>
      </c>
      <c r="T179" s="85" t="s">
        <v>68</v>
      </c>
      <c r="U179" s="85" t="s">
        <v>663</v>
      </c>
      <c r="V179" s="88" t="s">
        <v>86</v>
      </c>
      <c r="W179" s="78" t="s">
        <v>65</v>
      </c>
      <c r="X179" s="85" t="s">
        <v>65</v>
      </c>
      <c r="Y179" s="88" t="s">
        <v>65</v>
      </c>
      <c r="Z179" s="89" t="s">
        <v>913</v>
      </c>
      <c r="AA179" s="153" t="s">
        <v>914</v>
      </c>
      <c r="AB179" s="157"/>
      <c r="AC179" s="158"/>
    </row>
    <row r="180" spans="1:29" s="76" customFormat="1" ht="11.25" customHeight="1">
      <c r="A180" s="79" t="s">
        <v>450</v>
      </c>
      <c r="B180" s="80" t="s">
        <v>915</v>
      </c>
      <c r="C180" s="81" t="s">
        <v>106</v>
      </c>
      <c r="D180" s="91">
        <v>1</v>
      </c>
      <c r="E180" s="83" t="s">
        <v>87</v>
      </c>
      <c r="F180" s="78" t="s">
        <v>65</v>
      </c>
      <c r="G180" s="84" t="s">
        <v>65</v>
      </c>
      <c r="H180" s="85" t="s">
        <v>65</v>
      </c>
      <c r="I180" s="86" t="s">
        <v>88</v>
      </c>
      <c r="J180" s="78" t="s">
        <v>88</v>
      </c>
      <c r="K180" s="87" t="s">
        <v>65</v>
      </c>
      <c r="L180" s="85" t="s">
        <v>65</v>
      </c>
      <c r="M180" s="85" t="s">
        <v>65</v>
      </c>
      <c r="N180" s="85" t="s">
        <v>65</v>
      </c>
      <c r="O180" s="88" t="s">
        <v>65</v>
      </c>
      <c r="P180" s="78" t="s">
        <v>66</v>
      </c>
      <c r="Q180" s="88" t="s">
        <v>65</v>
      </c>
      <c r="R180" s="78" t="s">
        <v>65</v>
      </c>
      <c r="S180" s="85" t="s">
        <v>67</v>
      </c>
      <c r="T180" s="85" t="s">
        <v>68</v>
      </c>
      <c r="U180" s="85" t="s">
        <v>663</v>
      </c>
      <c r="V180" s="88" t="s">
        <v>86</v>
      </c>
      <c r="W180" s="78" t="s">
        <v>65</v>
      </c>
      <c r="X180" s="85" t="s">
        <v>65</v>
      </c>
      <c r="Y180" s="88" t="s">
        <v>65</v>
      </c>
      <c r="Z180" s="89" t="s">
        <v>914</v>
      </c>
      <c r="AA180" s="153" t="s">
        <v>913</v>
      </c>
      <c r="AB180" s="157"/>
      <c r="AC180" s="158" t="s">
        <v>916</v>
      </c>
    </row>
    <row r="181" spans="1:29" s="75" customFormat="1" ht="11.25" customHeight="1">
      <c r="A181" s="79" t="s">
        <v>450</v>
      </c>
      <c r="B181" s="80" t="s">
        <v>917</v>
      </c>
      <c r="C181" s="81" t="s">
        <v>63</v>
      </c>
      <c r="D181" s="82">
        <v>50000</v>
      </c>
      <c r="E181" s="83" t="s">
        <v>64</v>
      </c>
      <c r="F181" s="78">
        <v>65</v>
      </c>
      <c r="G181" s="84" t="s">
        <v>65</v>
      </c>
      <c r="H181" s="85" t="s">
        <v>65</v>
      </c>
      <c r="I181" s="86"/>
      <c r="J181" s="78" t="s">
        <v>65</v>
      </c>
      <c r="K181" s="87" t="s">
        <v>65</v>
      </c>
      <c r="L181" s="85" t="s">
        <v>65</v>
      </c>
      <c r="M181" s="85" t="s">
        <v>65</v>
      </c>
      <c r="N181" s="85" t="s">
        <v>65</v>
      </c>
      <c r="O181" s="88" t="s">
        <v>65</v>
      </c>
      <c r="P181" s="78" t="s">
        <v>66</v>
      </c>
      <c r="Q181" s="88"/>
      <c r="R181" s="78" t="s">
        <v>65</v>
      </c>
      <c r="S181" s="85" t="s">
        <v>46</v>
      </c>
      <c r="T181" s="85" t="s">
        <v>68</v>
      </c>
      <c r="U181" s="85" t="s">
        <v>663</v>
      </c>
      <c r="V181" s="88" t="s">
        <v>86</v>
      </c>
      <c r="W181" s="78" t="s">
        <v>65</v>
      </c>
      <c r="X181" s="85" t="s">
        <v>65</v>
      </c>
      <c r="Y181" s="88" t="s">
        <v>65</v>
      </c>
      <c r="Z181" s="89" t="s">
        <v>918</v>
      </c>
      <c r="AA181" s="153" t="s">
        <v>919</v>
      </c>
      <c r="AB181" s="157"/>
      <c r="AC181" s="158"/>
    </row>
    <row r="182" spans="1:29" s="75" customFormat="1" ht="11.25" customHeight="1">
      <c r="A182" s="79" t="s">
        <v>450</v>
      </c>
      <c r="B182" s="80" t="s">
        <v>920</v>
      </c>
      <c r="C182" s="81" t="s">
        <v>89</v>
      </c>
      <c r="D182" s="82">
        <v>50000</v>
      </c>
      <c r="E182" s="83" t="s">
        <v>64</v>
      </c>
      <c r="F182" s="78" t="s">
        <v>65</v>
      </c>
      <c r="G182" s="84" t="s">
        <v>65</v>
      </c>
      <c r="H182" s="85" t="s">
        <v>65</v>
      </c>
      <c r="I182" s="86"/>
      <c r="J182" s="78" t="s">
        <v>88</v>
      </c>
      <c r="K182" s="87" t="s">
        <v>65</v>
      </c>
      <c r="L182" s="85" t="s">
        <v>88</v>
      </c>
      <c r="M182" s="85" t="s">
        <v>65</v>
      </c>
      <c r="N182" s="85" t="s">
        <v>65</v>
      </c>
      <c r="O182" s="88" t="s">
        <v>65</v>
      </c>
      <c r="P182" s="78" t="s">
        <v>66</v>
      </c>
      <c r="Q182" s="88" t="s">
        <v>65</v>
      </c>
      <c r="R182" s="78" t="s">
        <v>65</v>
      </c>
      <c r="S182" s="85" t="s">
        <v>46</v>
      </c>
      <c r="T182" s="85" t="s">
        <v>68</v>
      </c>
      <c r="U182" s="85" t="s">
        <v>663</v>
      </c>
      <c r="V182" s="88" t="s">
        <v>86</v>
      </c>
      <c r="W182" s="78" t="s">
        <v>65</v>
      </c>
      <c r="X182" s="85" t="s">
        <v>65</v>
      </c>
      <c r="Y182" s="88" t="s">
        <v>65</v>
      </c>
      <c r="Z182" s="89" t="s">
        <v>919</v>
      </c>
      <c r="AA182" s="153" t="s">
        <v>918</v>
      </c>
      <c r="AB182" s="157"/>
      <c r="AC182" s="158"/>
    </row>
    <row r="183" spans="1:29" s="75" customFormat="1" ht="11.25" customHeight="1">
      <c r="A183" s="79" t="s">
        <v>450</v>
      </c>
      <c r="B183" s="80" t="s">
        <v>921</v>
      </c>
      <c r="C183" s="81" t="s">
        <v>80</v>
      </c>
      <c r="D183" s="91">
        <v>1</v>
      </c>
      <c r="E183" s="83" t="s">
        <v>87</v>
      </c>
      <c r="F183" s="78" t="s">
        <v>65</v>
      </c>
      <c r="G183" s="84" t="s">
        <v>65</v>
      </c>
      <c r="H183" s="85" t="s">
        <v>65</v>
      </c>
      <c r="I183" s="86" t="s">
        <v>88</v>
      </c>
      <c r="J183" s="78" t="s">
        <v>65</v>
      </c>
      <c r="K183" s="87" t="s">
        <v>65</v>
      </c>
      <c r="L183" s="85" t="s">
        <v>65</v>
      </c>
      <c r="M183" s="85" t="s">
        <v>65</v>
      </c>
      <c r="N183" s="85" t="s">
        <v>65</v>
      </c>
      <c r="O183" s="88" t="s">
        <v>65</v>
      </c>
      <c r="P183" s="78" t="s">
        <v>65</v>
      </c>
      <c r="Q183" s="88" t="s">
        <v>65</v>
      </c>
      <c r="R183" s="78" t="s">
        <v>108</v>
      </c>
      <c r="S183" s="85" t="s">
        <v>46</v>
      </c>
      <c r="T183" s="85" t="s">
        <v>68</v>
      </c>
      <c r="U183" s="85" t="s">
        <v>117</v>
      </c>
      <c r="V183" s="88" t="s">
        <v>117</v>
      </c>
      <c r="W183" s="78" t="s">
        <v>65</v>
      </c>
      <c r="X183" s="85" t="s">
        <v>65</v>
      </c>
      <c r="Y183" s="88" t="s">
        <v>65</v>
      </c>
      <c r="Z183" s="89" t="s">
        <v>922</v>
      </c>
      <c r="AA183" s="153" t="s">
        <v>65</v>
      </c>
      <c r="AB183" s="157" t="s">
        <v>1121</v>
      </c>
      <c r="AC183" s="158" t="s">
        <v>923</v>
      </c>
    </row>
    <row r="184" spans="1:29" s="75" customFormat="1" ht="11.25" customHeight="1">
      <c r="A184" s="79" t="s">
        <v>924</v>
      </c>
      <c r="B184" s="80" t="s">
        <v>925</v>
      </c>
      <c r="C184" s="81" t="s">
        <v>76</v>
      </c>
      <c r="D184" s="91">
        <v>1</v>
      </c>
      <c r="E184" s="83" t="s">
        <v>87</v>
      </c>
      <c r="F184" s="78" t="s">
        <v>65</v>
      </c>
      <c r="G184" s="84" t="s">
        <v>65</v>
      </c>
      <c r="H184" s="85" t="s">
        <v>77</v>
      </c>
      <c r="I184" s="86"/>
      <c r="J184" s="78" t="s">
        <v>65</v>
      </c>
      <c r="K184" s="87" t="s">
        <v>65</v>
      </c>
      <c r="L184" s="85" t="s">
        <v>65</v>
      </c>
      <c r="M184" s="85" t="s">
        <v>88</v>
      </c>
      <c r="N184" s="85" t="s">
        <v>88</v>
      </c>
      <c r="O184" s="88" t="s">
        <v>65</v>
      </c>
      <c r="P184" s="78" t="s">
        <v>66</v>
      </c>
      <c r="Q184" s="88" t="s">
        <v>65</v>
      </c>
      <c r="R184" s="78" t="s">
        <v>65</v>
      </c>
      <c r="S184" s="85" t="s">
        <v>67</v>
      </c>
      <c r="T184" s="85" t="s">
        <v>68</v>
      </c>
      <c r="U184" s="85" t="s">
        <v>926</v>
      </c>
      <c r="V184" s="88" t="s">
        <v>90</v>
      </c>
      <c r="W184" s="78" t="s">
        <v>65</v>
      </c>
      <c r="X184" s="85" t="s">
        <v>65</v>
      </c>
      <c r="Y184" s="88" t="s">
        <v>65</v>
      </c>
      <c r="Z184" s="89" t="s">
        <v>927</v>
      </c>
      <c r="AA184" s="153" t="s">
        <v>65</v>
      </c>
      <c r="AB184" s="157"/>
      <c r="AC184" s="158"/>
    </row>
    <row r="185" spans="1:29" s="75" customFormat="1" ht="11.25" customHeight="1">
      <c r="A185" s="79" t="s">
        <v>924</v>
      </c>
      <c r="B185" s="80" t="s">
        <v>928</v>
      </c>
      <c r="C185" s="81" t="s">
        <v>76</v>
      </c>
      <c r="D185" s="115">
        <v>100000</v>
      </c>
      <c r="E185" s="83" t="s">
        <v>64</v>
      </c>
      <c r="F185" s="78" t="s">
        <v>65</v>
      </c>
      <c r="G185" s="84" t="s">
        <v>65</v>
      </c>
      <c r="H185" s="85" t="s">
        <v>77</v>
      </c>
      <c r="I185" s="86"/>
      <c r="J185" s="78" t="s">
        <v>88</v>
      </c>
      <c r="K185" s="87" t="s">
        <v>65</v>
      </c>
      <c r="L185" s="85" t="s">
        <v>65</v>
      </c>
      <c r="M185" s="85"/>
      <c r="N185" s="85"/>
      <c r="O185" s="88" t="s">
        <v>65</v>
      </c>
      <c r="P185" s="78" t="s">
        <v>66</v>
      </c>
      <c r="Q185" s="88" t="s">
        <v>65</v>
      </c>
      <c r="R185" s="78" t="s">
        <v>65</v>
      </c>
      <c r="S185" s="85" t="s">
        <v>67</v>
      </c>
      <c r="T185" s="85" t="s">
        <v>68</v>
      </c>
      <c r="U185" s="85" t="s">
        <v>926</v>
      </c>
      <c r="V185" s="88" t="s">
        <v>86</v>
      </c>
      <c r="W185" s="78" t="s">
        <v>65</v>
      </c>
      <c r="X185" s="85" t="s">
        <v>65</v>
      </c>
      <c r="Y185" s="88" t="s">
        <v>65</v>
      </c>
      <c r="Z185" s="89" t="s">
        <v>929</v>
      </c>
      <c r="AA185" s="153" t="s">
        <v>65</v>
      </c>
      <c r="AB185" s="157"/>
      <c r="AC185" s="158"/>
    </row>
    <row r="186" spans="1:29" s="75" customFormat="1" ht="11.25" customHeight="1">
      <c r="A186" s="79" t="s">
        <v>451</v>
      </c>
      <c r="B186" s="80" t="s">
        <v>930</v>
      </c>
      <c r="C186" s="81" t="s">
        <v>63</v>
      </c>
      <c r="D186" s="82">
        <v>27600</v>
      </c>
      <c r="E186" s="83" t="s">
        <v>64</v>
      </c>
      <c r="F186" s="78">
        <v>65</v>
      </c>
      <c r="G186" s="84">
        <v>29270</v>
      </c>
      <c r="H186" s="85" t="s">
        <v>65</v>
      </c>
      <c r="I186" s="86"/>
      <c r="J186" s="78" t="s">
        <v>65</v>
      </c>
      <c r="K186" s="87" t="s">
        <v>65</v>
      </c>
      <c r="L186" s="85" t="s">
        <v>65</v>
      </c>
      <c r="M186" s="85" t="s">
        <v>65</v>
      </c>
      <c r="N186" s="85" t="s">
        <v>65</v>
      </c>
      <c r="O186" s="88" t="s">
        <v>65</v>
      </c>
      <c r="P186" s="78" t="s">
        <v>65</v>
      </c>
      <c r="Q186" s="88" t="s">
        <v>2</v>
      </c>
      <c r="R186" s="78" t="s">
        <v>65</v>
      </c>
      <c r="S186" s="85" t="s">
        <v>46</v>
      </c>
      <c r="T186" s="85" t="s">
        <v>143</v>
      </c>
      <c r="U186" s="85" t="s">
        <v>106</v>
      </c>
      <c r="V186" s="88" t="s">
        <v>90</v>
      </c>
      <c r="W186" s="78" t="s">
        <v>65</v>
      </c>
      <c r="X186" s="85" t="s">
        <v>70</v>
      </c>
      <c r="Y186" s="88" t="s">
        <v>65</v>
      </c>
      <c r="Z186" s="89" t="s">
        <v>931</v>
      </c>
      <c r="AA186" s="153" t="s">
        <v>932</v>
      </c>
      <c r="AB186" s="157" t="s">
        <v>933</v>
      </c>
      <c r="AC186" s="158"/>
    </row>
    <row r="187" spans="1:29" s="75" customFormat="1" ht="10.5" customHeight="1">
      <c r="A187" s="79" t="s">
        <v>451</v>
      </c>
      <c r="B187" s="80" t="s">
        <v>934</v>
      </c>
      <c r="C187" s="81" t="s">
        <v>89</v>
      </c>
      <c r="D187" s="82">
        <v>27600</v>
      </c>
      <c r="E187" s="83" t="s">
        <v>64</v>
      </c>
      <c r="F187" s="78" t="s">
        <v>65</v>
      </c>
      <c r="G187" s="84">
        <v>29270</v>
      </c>
      <c r="H187" s="85" t="s">
        <v>65</v>
      </c>
      <c r="I187" s="86"/>
      <c r="J187" s="78" t="s">
        <v>88</v>
      </c>
      <c r="K187" s="87" t="s">
        <v>65</v>
      </c>
      <c r="L187" s="85" t="s">
        <v>65</v>
      </c>
      <c r="M187" s="85" t="s">
        <v>65</v>
      </c>
      <c r="N187" s="85" t="s">
        <v>65</v>
      </c>
      <c r="O187" s="88" t="s">
        <v>65</v>
      </c>
      <c r="P187" s="78" t="s">
        <v>65</v>
      </c>
      <c r="Q187" s="88" t="s">
        <v>65</v>
      </c>
      <c r="R187" s="78" t="s">
        <v>65</v>
      </c>
      <c r="S187" s="85" t="s">
        <v>46</v>
      </c>
      <c r="T187" s="85" t="s">
        <v>143</v>
      </c>
      <c r="U187" s="85" t="s">
        <v>106</v>
      </c>
      <c r="V187" s="88" t="s">
        <v>90</v>
      </c>
      <c r="W187" s="78" t="s">
        <v>65</v>
      </c>
      <c r="X187" s="85" t="s">
        <v>70</v>
      </c>
      <c r="Y187" s="88" t="s">
        <v>65</v>
      </c>
      <c r="Z187" s="89" t="s">
        <v>932</v>
      </c>
      <c r="AA187" s="153" t="s">
        <v>931</v>
      </c>
      <c r="AB187" s="157" t="s">
        <v>933</v>
      </c>
      <c r="AC187" s="158"/>
    </row>
    <row r="188" spans="1:29" s="75" customFormat="1" ht="11.25" customHeight="1">
      <c r="A188" s="79" t="s">
        <v>451</v>
      </c>
      <c r="B188" s="80" t="s">
        <v>935</v>
      </c>
      <c r="C188" s="81" t="s">
        <v>76</v>
      </c>
      <c r="D188" s="82">
        <v>175000</v>
      </c>
      <c r="E188" s="83" t="s">
        <v>64</v>
      </c>
      <c r="F188" s="78" t="s">
        <v>65</v>
      </c>
      <c r="G188" s="84" t="s">
        <v>65</v>
      </c>
      <c r="H188" s="85" t="s">
        <v>77</v>
      </c>
      <c r="I188" s="86" t="s">
        <v>88</v>
      </c>
      <c r="J188" s="78" t="s">
        <v>88</v>
      </c>
      <c r="K188" s="87" t="s">
        <v>65</v>
      </c>
      <c r="L188" s="85" t="s">
        <v>88</v>
      </c>
      <c r="M188" s="85" t="s">
        <v>88</v>
      </c>
      <c r="N188" s="85" t="s">
        <v>88</v>
      </c>
      <c r="O188" s="88" t="s">
        <v>65</v>
      </c>
      <c r="P188" s="78" t="s">
        <v>66</v>
      </c>
      <c r="Q188" s="88" t="s">
        <v>65</v>
      </c>
      <c r="R188" s="78" t="s">
        <v>65</v>
      </c>
      <c r="S188" s="85" t="s">
        <v>46</v>
      </c>
      <c r="T188" s="85" t="s">
        <v>143</v>
      </c>
      <c r="U188" s="85" t="s">
        <v>106</v>
      </c>
      <c r="V188" s="88" t="s">
        <v>90</v>
      </c>
      <c r="W188" s="78" t="s">
        <v>65</v>
      </c>
      <c r="X188" s="85" t="s">
        <v>65</v>
      </c>
      <c r="Y188" s="88" t="s">
        <v>65</v>
      </c>
      <c r="Z188" s="89" t="s">
        <v>936</v>
      </c>
      <c r="AA188" s="153" t="s">
        <v>1122</v>
      </c>
      <c r="AB188" s="157" t="s">
        <v>933</v>
      </c>
      <c r="AC188" s="158" t="s">
        <v>937</v>
      </c>
    </row>
    <row r="189" spans="1:29" s="75" customFormat="1" ht="11.25" customHeight="1">
      <c r="A189" s="79" t="s">
        <v>452</v>
      </c>
      <c r="B189" s="80" t="s">
        <v>938</v>
      </c>
      <c r="C189" s="81" t="s">
        <v>80</v>
      </c>
      <c r="D189" s="82">
        <v>25000</v>
      </c>
      <c r="E189" s="83" t="s">
        <v>64</v>
      </c>
      <c r="F189" s="78" t="s">
        <v>65</v>
      </c>
      <c r="G189" s="84" t="s">
        <v>65</v>
      </c>
      <c r="H189" s="85" t="s">
        <v>65</v>
      </c>
      <c r="I189" s="86"/>
      <c r="J189" s="78" t="s">
        <v>65</v>
      </c>
      <c r="K189" s="87" t="s">
        <v>65</v>
      </c>
      <c r="L189" s="85" t="s">
        <v>65</v>
      </c>
      <c r="M189" s="85" t="s">
        <v>65</v>
      </c>
      <c r="N189" s="85" t="s">
        <v>65</v>
      </c>
      <c r="O189" s="88" t="s">
        <v>65</v>
      </c>
      <c r="P189" s="78" t="s">
        <v>65</v>
      </c>
      <c r="Q189" s="88" t="s">
        <v>65</v>
      </c>
      <c r="R189" s="78" t="s">
        <v>108</v>
      </c>
      <c r="S189" s="85" t="s">
        <v>67</v>
      </c>
      <c r="T189" s="85" t="s">
        <v>68</v>
      </c>
      <c r="U189" s="85" t="s">
        <v>939</v>
      </c>
      <c r="V189" s="88" t="s">
        <v>86</v>
      </c>
      <c r="W189" s="78" t="s">
        <v>65</v>
      </c>
      <c r="X189" s="85" t="s">
        <v>65</v>
      </c>
      <c r="Y189" s="88" t="s">
        <v>65</v>
      </c>
      <c r="Z189" s="89" t="s">
        <v>940</v>
      </c>
      <c r="AA189" s="153" t="s">
        <v>941</v>
      </c>
      <c r="AB189" s="157"/>
      <c r="AC189" s="158"/>
    </row>
    <row r="190" spans="1:29" s="75" customFormat="1" ht="11.25" customHeight="1">
      <c r="A190" s="79" t="s">
        <v>452</v>
      </c>
      <c r="B190" s="80" t="s">
        <v>942</v>
      </c>
      <c r="C190" s="81" t="s">
        <v>63</v>
      </c>
      <c r="D190" s="82">
        <v>35000</v>
      </c>
      <c r="E190" s="83" t="s">
        <v>64</v>
      </c>
      <c r="F190" s="78">
        <v>65</v>
      </c>
      <c r="G190" s="84" t="s">
        <v>65</v>
      </c>
      <c r="H190" s="85" t="s">
        <v>65</v>
      </c>
      <c r="I190" s="86"/>
      <c r="J190" s="78" t="s">
        <v>65</v>
      </c>
      <c r="K190" s="87" t="s">
        <v>65</v>
      </c>
      <c r="L190" s="85" t="s">
        <v>65</v>
      </c>
      <c r="M190" s="85" t="s">
        <v>65</v>
      </c>
      <c r="N190" s="85" t="s">
        <v>65</v>
      </c>
      <c r="O190" s="88" t="s">
        <v>65</v>
      </c>
      <c r="P190" s="78" t="s">
        <v>66</v>
      </c>
      <c r="Q190" s="88">
        <v>55</v>
      </c>
      <c r="R190" s="78" t="s">
        <v>108</v>
      </c>
      <c r="S190" s="85" t="s">
        <v>67</v>
      </c>
      <c r="T190" s="85" t="s">
        <v>68</v>
      </c>
      <c r="U190" s="85" t="s">
        <v>939</v>
      </c>
      <c r="V190" s="88" t="s">
        <v>86</v>
      </c>
      <c r="W190" s="78" t="s">
        <v>65</v>
      </c>
      <c r="X190" s="85" t="s">
        <v>65</v>
      </c>
      <c r="Y190" s="88" t="s">
        <v>65</v>
      </c>
      <c r="Z190" s="89" t="s">
        <v>943</v>
      </c>
      <c r="AA190" s="153" t="s">
        <v>944</v>
      </c>
      <c r="AB190" s="157" t="s">
        <v>945</v>
      </c>
      <c r="AC190" s="158"/>
    </row>
    <row r="191" spans="1:29" s="75" customFormat="1" ht="11.25" customHeight="1">
      <c r="A191" s="79" t="s">
        <v>452</v>
      </c>
      <c r="B191" s="80" t="s">
        <v>946</v>
      </c>
      <c r="C191" s="81" t="s">
        <v>89</v>
      </c>
      <c r="D191" s="82">
        <v>35000</v>
      </c>
      <c r="E191" s="83" t="s">
        <v>64</v>
      </c>
      <c r="F191" s="78" t="s">
        <v>65</v>
      </c>
      <c r="G191" s="84" t="s">
        <v>65</v>
      </c>
      <c r="H191" s="85" t="s">
        <v>65</v>
      </c>
      <c r="I191" s="86"/>
      <c r="J191" s="78" t="s">
        <v>65</v>
      </c>
      <c r="K191" s="87" t="s">
        <v>65</v>
      </c>
      <c r="L191" s="85" t="s">
        <v>65</v>
      </c>
      <c r="M191" s="85" t="s">
        <v>65</v>
      </c>
      <c r="N191" s="85" t="s">
        <v>65</v>
      </c>
      <c r="O191" s="88" t="s">
        <v>88</v>
      </c>
      <c r="P191" s="78" t="s">
        <v>65</v>
      </c>
      <c r="Q191" s="88" t="s">
        <v>65</v>
      </c>
      <c r="R191" s="78" t="s">
        <v>108</v>
      </c>
      <c r="S191" s="85" t="s">
        <v>67</v>
      </c>
      <c r="T191" s="85" t="s">
        <v>68</v>
      </c>
      <c r="U191" s="85" t="s">
        <v>939</v>
      </c>
      <c r="V191" s="88" t="s">
        <v>86</v>
      </c>
      <c r="W191" s="78" t="s">
        <v>65</v>
      </c>
      <c r="X191" s="85" t="s">
        <v>65</v>
      </c>
      <c r="Y191" s="88" t="s">
        <v>65</v>
      </c>
      <c r="Z191" s="89" t="s">
        <v>947</v>
      </c>
      <c r="AA191" s="153" t="s">
        <v>948</v>
      </c>
      <c r="AB191" s="157"/>
      <c r="AC191" s="158" t="s">
        <v>949</v>
      </c>
    </row>
    <row r="192" spans="1:29" s="75" customFormat="1" ht="11.25" customHeight="1">
      <c r="A192" s="79" t="s">
        <v>452</v>
      </c>
      <c r="B192" s="80" t="s">
        <v>950</v>
      </c>
      <c r="C192" s="81" t="s">
        <v>80</v>
      </c>
      <c r="D192" s="82">
        <v>3000</v>
      </c>
      <c r="E192" s="83" t="s">
        <v>64</v>
      </c>
      <c r="F192" s="78" t="s">
        <v>65</v>
      </c>
      <c r="G192" s="84" t="s">
        <v>65</v>
      </c>
      <c r="H192" s="85" t="s">
        <v>65</v>
      </c>
      <c r="I192" s="86"/>
      <c r="J192" s="78" t="s">
        <v>65</v>
      </c>
      <c r="K192" s="87" t="s">
        <v>65</v>
      </c>
      <c r="L192" s="85" t="s">
        <v>65</v>
      </c>
      <c r="M192" s="85" t="s">
        <v>65</v>
      </c>
      <c r="N192" s="85" t="s">
        <v>65</v>
      </c>
      <c r="O192" s="88" t="s">
        <v>65</v>
      </c>
      <c r="P192" s="78" t="s">
        <v>65</v>
      </c>
      <c r="Q192" s="88" t="s">
        <v>65</v>
      </c>
      <c r="R192" s="78" t="s">
        <v>106</v>
      </c>
      <c r="S192" s="85" t="s">
        <v>67</v>
      </c>
      <c r="T192" s="85" t="s">
        <v>68</v>
      </c>
      <c r="U192" s="85" t="s">
        <v>939</v>
      </c>
      <c r="V192" s="88" t="s">
        <v>86</v>
      </c>
      <c r="W192" s="78" t="s">
        <v>65</v>
      </c>
      <c r="X192" s="85" t="s">
        <v>70</v>
      </c>
      <c r="Y192" s="88" t="s">
        <v>65</v>
      </c>
      <c r="Z192" s="89" t="s">
        <v>951</v>
      </c>
      <c r="AA192" s="153" t="s">
        <v>65</v>
      </c>
      <c r="AB192" s="157" t="s">
        <v>952</v>
      </c>
      <c r="AC192" s="158"/>
    </row>
    <row r="193" spans="1:29" s="76" customFormat="1" ht="11.25" customHeight="1">
      <c r="A193" s="79" t="s">
        <v>452</v>
      </c>
      <c r="B193" s="80" t="s">
        <v>956</v>
      </c>
      <c r="C193" s="81" t="s">
        <v>76</v>
      </c>
      <c r="D193" s="89" t="s">
        <v>65</v>
      </c>
      <c r="E193" s="83" t="s">
        <v>166</v>
      </c>
      <c r="F193" s="78" t="s">
        <v>65</v>
      </c>
      <c r="G193" s="84" t="s">
        <v>65</v>
      </c>
      <c r="H193" s="85" t="s">
        <v>77</v>
      </c>
      <c r="I193" s="86"/>
      <c r="J193" s="78" t="s">
        <v>65</v>
      </c>
      <c r="K193" s="87">
        <v>0.1</v>
      </c>
      <c r="L193" s="85" t="s">
        <v>65</v>
      </c>
      <c r="M193" s="85" t="s">
        <v>65</v>
      </c>
      <c r="N193" s="85" t="s">
        <v>65</v>
      </c>
      <c r="O193" s="88" t="s">
        <v>65</v>
      </c>
      <c r="P193" s="78" t="s">
        <v>66</v>
      </c>
      <c r="Q193" s="88" t="s">
        <v>65</v>
      </c>
      <c r="R193" s="78" t="s">
        <v>65</v>
      </c>
      <c r="S193" s="85" t="s">
        <v>67</v>
      </c>
      <c r="T193" s="85" t="s">
        <v>68</v>
      </c>
      <c r="U193" s="85" t="s">
        <v>939</v>
      </c>
      <c r="V193" s="88" t="s">
        <v>86</v>
      </c>
      <c r="W193" s="78" t="s">
        <v>65</v>
      </c>
      <c r="X193" s="85" t="s">
        <v>65</v>
      </c>
      <c r="Y193" s="88" t="s">
        <v>65</v>
      </c>
      <c r="Z193" s="89" t="s">
        <v>957</v>
      </c>
      <c r="AA193" s="153" t="s">
        <v>958</v>
      </c>
      <c r="AB193" s="157" t="s">
        <v>959</v>
      </c>
      <c r="AC193" s="158"/>
    </row>
    <row r="194" spans="1:29" s="75" customFormat="1" ht="11.25" customHeight="1">
      <c r="A194" s="79" t="s">
        <v>452</v>
      </c>
      <c r="B194" s="80" t="s">
        <v>960</v>
      </c>
      <c r="C194" s="81" t="s">
        <v>76</v>
      </c>
      <c r="D194" s="91">
        <v>1</v>
      </c>
      <c r="E194" s="83" t="s">
        <v>87</v>
      </c>
      <c r="F194" s="78" t="s">
        <v>65</v>
      </c>
      <c r="G194" s="84" t="s">
        <v>65</v>
      </c>
      <c r="H194" s="85" t="s">
        <v>77</v>
      </c>
      <c r="I194" s="86"/>
      <c r="J194" s="78" t="s">
        <v>88</v>
      </c>
      <c r="K194" s="87" t="s">
        <v>65</v>
      </c>
      <c r="L194" s="85" t="s">
        <v>65</v>
      </c>
      <c r="M194" s="85" t="s">
        <v>65</v>
      </c>
      <c r="N194" s="85" t="s">
        <v>65</v>
      </c>
      <c r="O194" s="88" t="s">
        <v>65</v>
      </c>
      <c r="P194" s="78" t="s">
        <v>66</v>
      </c>
      <c r="Q194" s="88" t="s">
        <v>65</v>
      </c>
      <c r="R194" s="78" t="s">
        <v>65</v>
      </c>
      <c r="S194" s="85" t="s">
        <v>67</v>
      </c>
      <c r="T194" s="85" t="s">
        <v>68</v>
      </c>
      <c r="U194" s="85" t="s">
        <v>939</v>
      </c>
      <c r="V194" s="88" t="s">
        <v>86</v>
      </c>
      <c r="W194" s="78" t="s">
        <v>65</v>
      </c>
      <c r="X194" s="85" t="s">
        <v>65</v>
      </c>
      <c r="Y194" s="88" t="s">
        <v>65</v>
      </c>
      <c r="Z194" s="89" t="s">
        <v>961</v>
      </c>
      <c r="AA194" s="153" t="s">
        <v>962</v>
      </c>
      <c r="AB194" s="157"/>
      <c r="AC194" s="158"/>
    </row>
    <row r="195" spans="1:29" s="75" customFormat="1" ht="11.25" customHeight="1">
      <c r="A195" s="79" t="s">
        <v>452</v>
      </c>
      <c r="B195" s="80" t="s">
        <v>963</v>
      </c>
      <c r="C195" s="81" t="s">
        <v>76</v>
      </c>
      <c r="D195" s="82">
        <v>12000</v>
      </c>
      <c r="E195" s="83" t="s">
        <v>64</v>
      </c>
      <c r="F195" s="78">
        <v>65</v>
      </c>
      <c r="G195" s="84" t="s">
        <v>65</v>
      </c>
      <c r="H195" s="85" t="s">
        <v>77</v>
      </c>
      <c r="I195" s="86"/>
      <c r="J195" s="78" t="s">
        <v>65</v>
      </c>
      <c r="K195" s="87">
        <v>0.1</v>
      </c>
      <c r="L195" s="85" t="s">
        <v>88</v>
      </c>
      <c r="M195" s="85" t="s">
        <v>88</v>
      </c>
      <c r="N195" s="85" t="s">
        <v>65</v>
      </c>
      <c r="O195" s="88" t="s">
        <v>65</v>
      </c>
      <c r="P195" s="78" t="s">
        <v>66</v>
      </c>
      <c r="Q195" s="88" t="s">
        <v>65</v>
      </c>
      <c r="R195" s="78" t="s">
        <v>65</v>
      </c>
      <c r="S195" s="85" t="s">
        <v>67</v>
      </c>
      <c r="T195" s="85" t="s">
        <v>68</v>
      </c>
      <c r="U195" s="85" t="s">
        <v>939</v>
      </c>
      <c r="V195" s="88" t="s">
        <v>86</v>
      </c>
      <c r="W195" s="78" t="s">
        <v>65</v>
      </c>
      <c r="X195" s="85" t="s">
        <v>65</v>
      </c>
      <c r="Y195" s="88" t="s">
        <v>65</v>
      </c>
      <c r="Z195" s="89" t="s">
        <v>964</v>
      </c>
      <c r="AA195" s="153" t="s">
        <v>965</v>
      </c>
      <c r="AB195" s="157"/>
      <c r="AC195" s="158"/>
    </row>
    <row r="196" spans="1:29" s="75" customFormat="1" ht="11.25" customHeight="1">
      <c r="A196" s="79" t="s">
        <v>452</v>
      </c>
      <c r="B196" s="80" t="s">
        <v>966</v>
      </c>
      <c r="C196" s="81" t="s">
        <v>76</v>
      </c>
      <c r="D196" s="82">
        <v>5000</v>
      </c>
      <c r="E196" s="83" t="s">
        <v>64</v>
      </c>
      <c r="F196" s="78" t="s">
        <v>65</v>
      </c>
      <c r="G196" s="84" t="s">
        <v>65</v>
      </c>
      <c r="H196" s="85" t="s">
        <v>244</v>
      </c>
      <c r="I196" s="86"/>
      <c r="J196" s="78" t="s">
        <v>65</v>
      </c>
      <c r="K196" s="87" t="s">
        <v>65</v>
      </c>
      <c r="L196" s="85" t="s">
        <v>65</v>
      </c>
      <c r="M196" s="85" t="s">
        <v>65</v>
      </c>
      <c r="N196" s="85" t="s">
        <v>65</v>
      </c>
      <c r="O196" s="88" t="s">
        <v>65</v>
      </c>
      <c r="P196" s="78" t="s">
        <v>65</v>
      </c>
      <c r="Q196" s="88" t="s">
        <v>65</v>
      </c>
      <c r="R196" s="78" t="s">
        <v>65</v>
      </c>
      <c r="S196" s="85" t="s">
        <v>67</v>
      </c>
      <c r="T196" s="85" t="s">
        <v>68</v>
      </c>
      <c r="U196" s="85" t="s">
        <v>939</v>
      </c>
      <c r="V196" s="88" t="s">
        <v>86</v>
      </c>
      <c r="W196" s="78" t="s">
        <v>65</v>
      </c>
      <c r="X196" s="85" t="s">
        <v>65</v>
      </c>
      <c r="Y196" s="88" t="s">
        <v>65</v>
      </c>
      <c r="Z196" s="89" t="s">
        <v>967</v>
      </c>
      <c r="AA196" s="153" t="s">
        <v>968</v>
      </c>
      <c r="AB196" s="157"/>
      <c r="AC196" s="158" t="s">
        <v>969</v>
      </c>
    </row>
    <row r="197" spans="1:29" s="75" customFormat="1" ht="11.25" customHeight="1">
      <c r="A197" s="79" t="s">
        <v>452</v>
      </c>
      <c r="B197" s="80" t="s">
        <v>970</v>
      </c>
      <c r="C197" s="81" t="s">
        <v>76</v>
      </c>
      <c r="D197" s="91"/>
      <c r="E197" s="83" t="s">
        <v>166</v>
      </c>
      <c r="F197" s="78"/>
      <c r="G197" s="84"/>
      <c r="H197" s="85" t="s">
        <v>77</v>
      </c>
      <c r="I197" s="86" t="s">
        <v>88</v>
      </c>
      <c r="J197" s="78"/>
      <c r="K197" s="87"/>
      <c r="L197" s="85"/>
      <c r="M197" s="85"/>
      <c r="N197" s="85"/>
      <c r="O197" s="88" t="s">
        <v>88</v>
      </c>
      <c r="P197" s="78" t="s">
        <v>66</v>
      </c>
      <c r="Q197" s="88"/>
      <c r="R197" s="78"/>
      <c r="S197" s="85" t="s">
        <v>67</v>
      </c>
      <c r="T197" s="85" t="s">
        <v>68</v>
      </c>
      <c r="U197" s="85" t="s">
        <v>939</v>
      </c>
      <c r="V197" s="88" t="s">
        <v>86</v>
      </c>
      <c r="W197" s="78"/>
      <c r="X197" s="85"/>
      <c r="Y197" s="88"/>
      <c r="Z197" s="89" t="s">
        <v>971</v>
      </c>
      <c r="AA197" s="153"/>
      <c r="AB197" s="157" t="s">
        <v>972</v>
      </c>
      <c r="AC197" s="158" t="s">
        <v>973</v>
      </c>
    </row>
    <row r="198" spans="1:29" s="75" customFormat="1" ht="11.25" customHeight="1">
      <c r="A198" s="79" t="s">
        <v>452</v>
      </c>
      <c r="B198" s="80" t="s">
        <v>974</v>
      </c>
      <c r="C198" s="81" t="s">
        <v>76</v>
      </c>
      <c r="D198" s="91">
        <v>1</v>
      </c>
      <c r="E198" s="83" t="s">
        <v>87</v>
      </c>
      <c r="F198" s="78" t="s">
        <v>65</v>
      </c>
      <c r="G198" s="84" t="s">
        <v>65</v>
      </c>
      <c r="H198" s="85" t="s">
        <v>77</v>
      </c>
      <c r="I198" s="86" t="s">
        <v>88</v>
      </c>
      <c r="J198" s="78" t="s">
        <v>88</v>
      </c>
      <c r="K198" s="87" t="s">
        <v>65</v>
      </c>
      <c r="L198" s="85" t="s">
        <v>65</v>
      </c>
      <c r="M198" s="85" t="s">
        <v>65</v>
      </c>
      <c r="N198" s="85" t="s">
        <v>65</v>
      </c>
      <c r="O198" s="88" t="s">
        <v>65</v>
      </c>
      <c r="P198" s="78" t="s">
        <v>66</v>
      </c>
      <c r="Q198" s="88" t="s">
        <v>65</v>
      </c>
      <c r="R198" s="78" t="s">
        <v>65</v>
      </c>
      <c r="S198" s="85" t="s">
        <v>67</v>
      </c>
      <c r="T198" s="85" t="s">
        <v>68</v>
      </c>
      <c r="U198" s="85" t="s">
        <v>939</v>
      </c>
      <c r="V198" s="88" t="s">
        <v>86</v>
      </c>
      <c r="W198" s="78" t="s">
        <v>65</v>
      </c>
      <c r="X198" s="85" t="s">
        <v>65</v>
      </c>
      <c r="Y198" s="88" t="s">
        <v>65</v>
      </c>
      <c r="Z198" s="89" t="s">
        <v>975</v>
      </c>
      <c r="AA198" s="153" t="s">
        <v>65</v>
      </c>
      <c r="AB198" s="157"/>
      <c r="AC198" s="158"/>
    </row>
    <row r="199" spans="1:29" s="75" customFormat="1" ht="11.25" customHeight="1">
      <c r="A199" s="79" t="s">
        <v>453</v>
      </c>
      <c r="B199" s="80" t="s">
        <v>976</v>
      </c>
      <c r="C199" s="81" t="s">
        <v>80</v>
      </c>
      <c r="D199" s="91">
        <v>0.45</v>
      </c>
      <c r="E199" s="83" t="s">
        <v>87</v>
      </c>
      <c r="F199" s="78"/>
      <c r="G199" s="84" t="s">
        <v>65</v>
      </c>
      <c r="H199" s="85" t="s">
        <v>65</v>
      </c>
      <c r="I199" s="86" t="s">
        <v>88</v>
      </c>
      <c r="J199" s="78" t="s">
        <v>65</v>
      </c>
      <c r="K199" s="87" t="s">
        <v>65</v>
      </c>
      <c r="L199" s="85" t="s">
        <v>65</v>
      </c>
      <c r="M199" s="85" t="s">
        <v>65</v>
      </c>
      <c r="N199" s="85" t="s">
        <v>65</v>
      </c>
      <c r="O199" s="88" t="s">
        <v>65</v>
      </c>
      <c r="P199" s="78" t="s">
        <v>65</v>
      </c>
      <c r="Q199" s="88" t="s">
        <v>65</v>
      </c>
      <c r="R199" s="78" t="s">
        <v>65</v>
      </c>
      <c r="S199" s="85" t="s">
        <v>67</v>
      </c>
      <c r="T199" s="85" t="s">
        <v>68</v>
      </c>
      <c r="U199" s="85" t="s">
        <v>69</v>
      </c>
      <c r="V199" s="88" t="s">
        <v>977</v>
      </c>
      <c r="W199" s="78" t="s">
        <v>65</v>
      </c>
      <c r="X199" s="85" t="s">
        <v>65</v>
      </c>
      <c r="Y199" s="88" t="s">
        <v>65</v>
      </c>
      <c r="Z199" s="89" t="s">
        <v>978</v>
      </c>
      <c r="AA199" s="153" t="s">
        <v>65</v>
      </c>
      <c r="AB199" s="157"/>
      <c r="AC199" s="158"/>
    </row>
    <row r="200" spans="1:29" s="75" customFormat="1" ht="11.25" customHeight="1">
      <c r="A200" s="79" t="s">
        <v>453</v>
      </c>
      <c r="B200" s="80" t="s">
        <v>983</v>
      </c>
      <c r="C200" s="81" t="s">
        <v>76</v>
      </c>
      <c r="D200" s="82">
        <f>260370/0.55</f>
        <v>473399.99999999994</v>
      </c>
      <c r="E200" s="83" t="s">
        <v>64</v>
      </c>
      <c r="F200" s="78" t="s">
        <v>65</v>
      </c>
      <c r="G200" s="84" t="s">
        <v>65</v>
      </c>
      <c r="H200" s="85" t="s">
        <v>77</v>
      </c>
      <c r="I200" s="86"/>
      <c r="J200" s="78" t="s">
        <v>88</v>
      </c>
      <c r="K200" s="87" t="s">
        <v>65</v>
      </c>
      <c r="L200" s="85" t="s">
        <v>65</v>
      </c>
      <c r="M200" s="85" t="s">
        <v>65</v>
      </c>
      <c r="N200" s="85" t="s">
        <v>65</v>
      </c>
      <c r="O200" s="88" t="s">
        <v>65</v>
      </c>
      <c r="P200" s="78" t="s">
        <v>66</v>
      </c>
      <c r="Q200" s="88" t="s">
        <v>65</v>
      </c>
      <c r="R200" s="78" t="s">
        <v>65</v>
      </c>
      <c r="S200" s="85" t="s">
        <v>67</v>
      </c>
      <c r="T200" s="85" t="s">
        <v>68</v>
      </c>
      <c r="U200" s="85" t="s">
        <v>109</v>
      </c>
      <c r="V200" s="88" t="s">
        <v>86</v>
      </c>
      <c r="W200" s="78" t="s">
        <v>65</v>
      </c>
      <c r="X200" s="85" t="s">
        <v>65</v>
      </c>
      <c r="Y200" s="88" t="s">
        <v>65</v>
      </c>
      <c r="Z200" s="89" t="s">
        <v>984</v>
      </c>
      <c r="AA200" s="153" t="s">
        <v>985</v>
      </c>
      <c r="AB200" s="157"/>
      <c r="AC200" s="158" t="s">
        <v>986</v>
      </c>
    </row>
    <row r="201" spans="1:29" s="75" customFormat="1" ht="11.25" customHeight="1">
      <c r="A201" s="79" t="s">
        <v>453</v>
      </c>
      <c r="B201" s="80" t="s">
        <v>987</v>
      </c>
      <c r="C201" s="81" t="s">
        <v>76</v>
      </c>
      <c r="D201" s="89" t="s">
        <v>65</v>
      </c>
      <c r="E201" s="83" t="s">
        <v>166</v>
      </c>
      <c r="F201" s="78" t="s">
        <v>65</v>
      </c>
      <c r="G201" s="84" t="s">
        <v>65</v>
      </c>
      <c r="H201" s="85" t="s">
        <v>77</v>
      </c>
      <c r="I201" s="86"/>
      <c r="J201" s="78" t="s">
        <v>65</v>
      </c>
      <c r="K201" s="87">
        <v>0.1</v>
      </c>
      <c r="L201" s="85" t="s">
        <v>65</v>
      </c>
      <c r="M201" s="85" t="s">
        <v>65</v>
      </c>
      <c r="N201" s="85" t="s">
        <v>65</v>
      </c>
      <c r="O201" s="88" t="s">
        <v>65</v>
      </c>
      <c r="P201" s="78" t="s">
        <v>66</v>
      </c>
      <c r="Q201" s="88" t="s">
        <v>65</v>
      </c>
      <c r="R201" s="78" t="s">
        <v>65</v>
      </c>
      <c r="S201" s="85" t="s">
        <v>67</v>
      </c>
      <c r="T201" s="85" t="s">
        <v>68</v>
      </c>
      <c r="U201" s="85" t="s">
        <v>109</v>
      </c>
      <c r="V201" s="88" t="s">
        <v>86</v>
      </c>
      <c r="W201" s="78" t="s">
        <v>65</v>
      </c>
      <c r="X201" s="85" t="s">
        <v>65</v>
      </c>
      <c r="Y201" s="88" t="s">
        <v>65</v>
      </c>
      <c r="Z201" s="89" t="s">
        <v>988</v>
      </c>
      <c r="AA201" s="153" t="s">
        <v>989</v>
      </c>
      <c r="AB201" s="157" t="s">
        <v>1123</v>
      </c>
      <c r="AC201" s="158" t="s">
        <v>986</v>
      </c>
    </row>
    <row r="202" spans="1:29" s="75" customFormat="1" ht="11.25" customHeight="1">
      <c r="A202" s="79" t="s">
        <v>453</v>
      </c>
      <c r="B202" s="80" t="s">
        <v>990</v>
      </c>
      <c r="C202" s="81" t="s">
        <v>76</v>
      </c>
      <c r="D202" s="91">
        <v>1</v>
      </c>
      <c r="E202" s="83" t="s">
        <v>87</v>
      </c>
      <c r="F202" s="78" t="s">
        <v>65</v>
      </c>
      <c r="G202" s="84" t="s">
        <v>65</v>
      </c>
      <c r="H202" s="85" t="s">
        <v>244</v>
      </c>
      <c r="I202" s="86"/>
      <c r="J202" s="78" t="s">
        <v>65</v>
      </c>
      <c r="K202" s="87" t="s">
        <v>65</v>
      </c>
      <c r="L202" s="85" t="s">
        <v>65</v>
      </c>
      <c r="M202" s="85" t="s">
        <v>65</v>
      </c>
      <c r="N202" s="85" t="s">
        <v>65</v>
      </c>
      <c r="O202" s="88" t="s">
        <v>65</v>
      </c>
      <c r="P202" s="78" t="s">
        <v>65</v>
      </c>
      <c r="Q202" s="88" t="s">
        <v>65</v>
      </c>
      <c r="R202" s="78" t="s">
        <v>65</v>
      </c>
      <c r="S202" s="85" t="s">
        <v>67</v>
      </c>
      <c r="T202" s="85" t="s">
        <v>68</v>
      </c>
      <c r="U202" s="85" t="s">
        <v>109</v>
      </c>
      <c r="V202" s="88" t="s">
        <v>86</v>
      </c>
      <c r="W202" s="78" t="s">
        <v>65</v>
      </c>
      <c r="X202" s="85" t="s">
        <v>65</v>
      </c>
      <c r="Y202" s="88" t="s">
        <v>65</v>
      </c>
      <c r="Z202" s="89" t="s">
        <v>991</v>
      </c>
      <c r="AA202" s="153" t="s">
        <v>992</v>
      </c>
      <c r="AB202" s="157"/>
      <c r="AC202" s="158" t="s">
        <v>993</v>
      </c>
    </row>
    <row r="203" spans="1:29" s="75" customFormat="1" ht="11.25" customHeight="1">
      <c r="A203" s="79" t="s">
        <v>453</v>
      </c>
      <c r="B203" s="80" t="s">
        <v>598</v>
      </c>
      <c r="C203" s="81" t="s">
        <v>89</v>
      </c>
      <c r="D203" s="82">
        <f>11500/0.55</f>
        <v>20909.090909090908</v>
      </c>
      <c r="E203" s="83" t="s">
        <v>64</v>
      </c>
      <c r="F203" s="78" t="s">
        <v>65</v>
      </c>
      <c r="G203" s="84" t="s">
        <v>65</v>
      </c>
      <c r="H203" s="85" t="s">
        <v>65</v>
      </c>
      <c r="I203" s="86"/>
      <c r="J203" s="78" t="s">
        <v>65</v>
      </c>
      <c r="K203" s="87" t="s">
        <v>65</v>
      </c>
      <c r="L203" s="85" t="s">
        <v>88</v>
      </c>
      <c r="M203" s="85" t="s">
        <v>65</v>
      </c>
      <c r="N203" s="85" t="s">
        <v>65</v>
      </c>
      <c r="O203" s="88" t="s">
        <v>65</v>
      </c>
      <c r="P203" s="78" t="s">
        <v>66</v>
      </c>
      <c r="Q203" s="88" t="s">
        <v>65</v>
      </c>
      <c r="R203" s="78" t="s">
        <v>65</v>
      </c>
      <c r="S203" s="85" t="s">
        <v>67</v>
      </c>
      <c r="T203" s="85" t="s">
        <v>68</v>
      </c>
      <c r="U203" s="85" t="s">
        <v>109</v>
      </c>
      <c r="V203" s="88" t="s">
        <v>90</v>
      </c>
      <c r="W203" s="78" t="s">
        <v>65</v>
      </c>
      <c r="X203" s="85" t="s">
        <v>65</v>
      </c>
      <c r="Y203" s="88" t="s">
        <v>65</v>
      </c>
      <c r="Z203" s="89" t="s">
        <v>994</v>
      </c>
      <c r="AA203" s="153" t="s">
        <v>65</v>
      </c>
      <c r="AB203" s="157"/>
      <c r="AC203" s="158" t="s">
        <v>995</v>
      </c>
    </row>
    <row r="204" spans="1:29" s="76" customFormat="1" ht="11.25" customHeight="1">
      <c r="A204" s="79" t="s">
        <v>453</v>
      </c>
      <c r="B204" s="80" t="s">
        <v>996</v>
      </c>
      <c r="C204" s="81" t="s">
        <v>63</v>
      </c>
      <c r="D204" s="91">
        <v>0.2</v>
      </c>
      <c r="E204" s="83" t="s">
        <v>87</v>
      </c>
      <c r="F204" s="78">
        <v>66</v>
      </c>
      <c r="G204" s="84">
        <v>33530</v>
      </c>
      <c r="H204" s="85" t="s">
        <v>65</v>
      </c>
      <c r="I204" s="86" t="s">
        <v>88</v>
      </c>
      <c r="J204" s="78" t="s">
        <v>65</v>
      </c>
      <c r="K204" s="87" t="s">
        <v>65</v>
      </c>
      <c r="L204" s="85" t="s">
        <v>65</v>
      </c>
      <c r="M204" s="85" t="s">
        <v>65</v>
      </c>
      <c r="N204" s="85" t="s">
        <v>65</v>
      </c>
      <c r="O204" s="88" t="s">
        <v>65</v>
      </c>
      <c r="P204" s="78" t="s">
        <v>66</v>
      </c>
      <c r="Q204" s="88"/>
      <c r="R204" s="78" t="s">
        <v>65</v>
      </c>
      <c r="S204" s="85" t="s">
        <v>67</v>
      </c>
      <c r="T204" s="85" t="s">
        <v>96</v>
      </c>
      <c r="U204" s="85" t="s">
        <v>106</v>
      </c>
      <c r="V204" s="88" t="s">
        <v>106</v>
      </c>
      <c r="W204" s="78" t="s">
        <v>65</v>
      </c>
      <c r="X204" s="85" t="s">
        <v>65</v>
      </c>
      <c r="Y204" s="88" t="s">
        <v>65</v>
      </c>
      <c r="Z204" s="89" t="s">
        <v>997</v>
      </c>
      <c r="AA204" s="153" t="s">
        <v>65</v>
      </c>
      <c r="AB204" s="160" t="s">
        <v>998</v>
      </c>
      <c r="AC204" s="159"/>
    </row>
    <row r="205" spans="1:29" s="76" customFormat="1" ht="11.25" customHeight="1">
      <c r="A205" s="79" t="s">
        <v>453</v>
      </c>
      <c r="B205" s="80" t="s">
        <v>999</v>
      </c>
      <c r="C205" s="81" t="s">
        <v>76</v>
      </c>
      <c r="D205" s="91">
        <v>1</v>
      </c>
      <c r="E205" s="83" t="s">
        <v>87</v>
      </c>
      <c r="F205" s="78"/>
      <c r="G205" s="84"/>
      <c r="H205" s="85" t="s">
        <v>106</v>
      </c>
      <c r="I205" s="86" t="s">
        <v>88</v>
      </c>
      <c r="J205" s="78"/>
      <c r="K205" s="87"/>
      <c r="L205" s="85"/>
      <c r="M205" s="85"/>
      <c r="N205" s="85"/>
      <c r="O205" s="88"/>
      <c r="P205" s="78"/>
      <c r="Q205" s="88"/>
      <c r="R205" s="78"/>
      <c r="S205" s="85" t="s">
        <v>67</v>
      </c>
      <c r="T205" s="85" t="s">
        <v>68</v>
      </c>
      <c r="U205" s="85" t="s">
        <v>109</v>
      </c>
      <c r="V205" s="88" t="s">
        <v>90</v>
      </c>
      <c r="W205" s="78"/>
      <c r="X205" s="85"/>
      <c r="Y205" s="88"/>
      <c r="Z205" s="89" t="s">
        <v>1000</v>
      </c>
      <c r="AA205" s="153"/>
      <c r="AB205" s="160" t="s">
        <v>1001</v>
      </c>
      <c r="AC205" s="159" t="s">
        <v>1002</v>
      </c>
    </row>
    <row r="206" spans="1:29" s="75" customFormat="1" ht="11.25" customHeight="1">
      <c r="A206" s="79" t="s">
        <v>453</v>
      </c>
      <c r="B206" s="80" t="s">
        <v>1003</v>
      </c>
      <c r="C206" s="81" t="s">
        <v>76</v>
      </c>
      <c r="D206" s="91">
        <v>1</v>
      </c>
      <c r="E206" s="83" t="s">
        <v>87</v>
      </c>
      <c r="F206" s="78"/>
      <c r="G206" s="84"/>
      <c r="H206" s="85" t="s">
        <v>244</v>
      </c>
      <c r="I206" s="86"/>
      <c r="J206" s="78"/>
      <c r="K206" s="87"/>
      <c r="L206" s="85"/>
      <c r="M206" s="85"/>
      <c r="N206" s="85"/>
      <c r="O206" s="88"/>
      <c r="P206" s="78"/>
      <c r="Q206" s="88"/>
      <c r="R206" s="78"/>
      <c r="S206" s="85" t="s">
        <v>67</v>
      </c>
      <c r="T206" s="85" t="s">
        <v>68</v>
      </c>
      <c r="U206" s="85" t="s">
        <v>109</v>
      </c>
      <c r="V206" s="88" t="s">
        <v>90</v>
      </c>
      <c r="W206" s="78"/>
      <c r="X206" s="85"/>
      <c r="Y206" s="88"/>
      <c r="Z206" s="89" t="s">
        <v>1004</v>
      </c>
      <c r="AA206" s="153"/>
      <c r="AB206" s="157" t="s">
        <v>1001</v>
      </c>
      <c r="AC206" s="158"/>
    </row>
    <row r="207" spans="1:29" s="76" customFormat="1" ht="11.25" customHeight="1">
      <c r="A207" s="79" t="s">
        <v>1005</v>
      </c>
      <c r="B207" s="80" t="s">
        <v>416</v>
      </c>
      <c r="C207" s="81" t="s">
        <v>76</v>
      </c>
      <c r="D207" s="91">
        <v>1</v>
      </c>
      <c r="E207" s="83" t="s">
        <v>87</v>
      </c>
      <c r="F207" s="78" t="s">
        <v>65</v>
      </c>
      <c r="G207" s="84" t="s">
        <v>65</v>
      </c>
      <c r="H207" s="85" t="s">
        <v>77</v>
      </c>
      <c r="I207" s="86"/>
      <c r="J207" s="78" t="s">
        <v>88</v>
      </c>
      <c r="K207" s="87" t="s">
        <v>65</v>
      </c>
      <c r="L207" s="85" t="s">
        <v>65</v>
      </c>
      <c r="M207" s="85" t="s">
        <v>65</v>
      </c>
      <c r="N207" s="85" t="s">
        <v>65</v>
      </c>
      <c r="O207" s="88" t="s">
        <v>65</v>
      </c>
      <c r="P207" s="78" t="s">
        <v>66</v>
      </c>
      <c r="Q207" s="88" t="s">
        <v>65</v>
      </c>
      <c r="R207" s="78" t="s">
        <v>65</v>
      </c>
      <c r="S207" s="85" t="s">
        <v>67</v>
      </c>
      <c r="T207" s="85" t="s">
        <v>68</v>
      </c>
      <c r="U207" s="85" t="s">
        <v>1011</v>
      </c>
      <c r="V207" s="88" t="s">
        <v>86</v>
      </c>
      <c r="W207" s="78" t="s">
        <v>65</v>
      </c>
      <c r="X207" s="85" t="s">
        <v>70</v>
      </c>
      <c r="Y207" s="88" t="s">
        <v>65</v>
      </c>
      <c r="Z207" s="89" t="s">
        <v>1012</v>
      </c>
      <c r="AA207" s="153" t="s">
        <v>65</v>
      </c>
      <c r="AB207" s="157" t="s">
        <v>1013</v>
      </c>
      <c r="AC207" s="158" t="s">
        <v>1124</v>
      </c>
    </row>
    <row r="208" spans="1:29" s="76" customFormat="1" ht="11.25" customHeight="1">
      <c r="A208" s="79" t="s">
        <v>1005</v>
      </c>
      <c r="B208" s="80" t="s">
        <v>1014</v>
      </c>
      <c r="C208" s="81" t="s">
        <v>76</v>
      </c>
      <c r="D208" s="91">
        <v>1</v>
      </c>
      <c r="E208" s="83" t="s">
        <v>87</v>
      </c>
      <c r="F208" s="78"/>
      <c r="G208" s="84"/>
      <c r="H208" s="85" t="s">
        <v>244</v>
      </c>
      <c r="I208" s="86"/>
      <c r="J208" s="78"/>
      <c r="K208" s="87"/>
      <c r="L208" s="85"/>
      <c r="M208" s="85"/>
      <c r="N208" s="85"/>
      <c r="O208" s="88"/>
      <c r="P208" s="78"/>
      <c r="Q208" s="88"/>
      <c r="R208" s="78"/>
      <c r="S208" s="85" t="s">
        <v>67</v>
      </c>
      <c r="T208" s="85" t="s">
        <v>68</v>
      </c>
      <c r="U208" s="85" t="s">
        <v>1011</v>
      </c>
      <c r="V208" s="88" t="s">
        <v>86</v>
      </c>
      <c r="W208" s="78"/>
      <c r="X208" s="85" t="s">
        <v>70</v>
      </c>
      <c r="Y208" s="88"/>
      <c r="Z208" s="89" t="s">
        <v>1015</v>
      </c>
      <c r="AA208" s="153"/>
      <c r="AB208" s="157" t="s">
        <v>1016</v>
      </c>
      <c r="AC208" s="158" t="s">
        <v>1017</v>
      </c>
    </row>
    <row r="209" spans="1:29" s="75" customFormat="1" ht="11.25" customHeight="1">
      <c r="A209" s="79" t="s">
        <v>454</v>
      </c>
      <c r="B209" s="80" t="s">
        <v>1022</v>
      </c>
      <c r="C209" s="81" t="s">
        <v>76</v>
      </c>
      <c r="D209" s="82">
        <v>10000</v>
      </c>
      <c r="E209" s="83" t="s">
        <v>64</v>
      </c>
      <c r="F209" s="78" t="s">
        <v>65</v>
      </c>
      <c r="G209" s="84" t="s">
        <v>65</v>
      </c>
      <c r="H209" s="85" t="s">
        <v>77</v>
      </c>
      <c r="I209" s="86"/>
      <c r="J209" s="78" t="s">
        <v>65</v>
      </c>
      <c r="K209" s="87">
        <v>0.5</v>
      </c>
      <c r="L209" s="85" t="s">
        <v>65</v>
      </c>
      <c r="M209" s="85" t="s">
        <v>65</v>
      </c>
      <c r="N209" s="85" t="s">
        <v>65</v>
      </c>
      <c r="O209" s="88" t="s">
        <v>65</v>
      </c>
      <c r="P209" s="78" t="s">
        <v>66</v>
      </c>
      <c r="Q209" s="88" t="s">
        <v>65</v>
      </c>
      <c r="R209" s="78" t="s">
        <v>65</v>
      </c>
      <c r="S209" s="85" t="s">
        <v>67</v>
      </c>
      <c r="T209" s="85" t="s">
        <v>68</v>
      </c>
      <c r="U209" s="85" t="s">
        <v>1023</v>
      </c>
      <c r="V209" s="88" t="s">
        <v>90</v>
      </c>
      <c r="W209" s="90"/>
      <c r="X209" s="85" t="s">
        <v>70</v>
      </c>
      <c r="Y209" s="88" t="s">
        <v>65</v>
      </c>
      <c r="Z209" s="89" t="s">
        <v>1024</v>
      </c>
      <c r="AA209" s="153" t="s">
        <v>65</v>
      </c>
      <c r="AB209" s="157" t="s">
        <v>1025</v>
      </c>
      <c r="AC209" s="158" t="s">
        <v>1026</v>
      </c>
    </row>
    <row r="210" spans="1:29" s="75" customFormat="1" ht="11.25" customHeight="1">
      <c r="A210" s="79" t="s">
        <v>456</v>
      </c>
      <c r="B210" s="80" t="s">
        <v>1027</v>
      </c>
      <c r="C210" s="81" t="s">
        <v>80</v>
      </c>
      <c r="D210" s="91">
        <v>0.12</v>
      </c>
      <c r="E210" s="83" t="s">
        <v>115</v>
      </c>
      <c r="F210" s="78" t="s">
        <v>65</v>
      </c>
      <c r="G210" s="84" t="s">
        <v>65</v>
      </c>
      <c r="H210" s="85" t="s">
        <v>65</v>
      </c>
      <c r="I210" s="86"/>
      <c r="J210" s="78" t="s">
        <v>65</v>
      </c>
      <c r="K210" s="87" t="s">
        <v>65</v>
      </c>
      <c r="L210" s="85" t="s">
        <v>65</v>
      </c>
      <c r="M210" s="85" t="s">
        <v>65</v>
      </c>
      <c r="N210" s="85" t="s">
        <v>65</v>
      </c>
      <c r="O210" s="88" t="s">
        <v>65</v>
      </c>
      <c r="P210" s="78" t="s">
        <v>65</v>
      </c>
      <c r="Q210" s="88" t="s">
        <v>65</v>
      </c>
      <c r="R210" s="78" t="s">
        <v>65</v>
      </c>
      <c r="S210" s="85" t="s">
        <v>46</v>
      </c>
      <c r="T210" s="85" t="s">
        <v>220</v>
      </c>
      <c r="U210" s="105" t="s">
        <v>292</v>
      </c>
      <c r="V210" s="88" t="s">
        <v>90</v>
      </c>
      <c r="W210" s="78" t="s">
        <v>65</v>
      </c>
      <c r="X210" s="85" t="s">
        <v>65</v>
      </c>
      <c r="Y210" s="88" t="s">
        <v>65</v>
      </c>
      <c r="Z210" s="89" t="s">
        <v>1028</v>
      </c>
      <c r="AA210" s="153" t="s">
        <v>65</v>
      </c>
      <c r="AB210" s="157" t="s">
        <v>1029</v>
      </c>
      <c r="AC210" s="158"/>
    </row>
    <row r="211" spans="1:29" s="77" customFormat="1" ht="11.25" customHeight="1">
      <c r="A211" s="79" t="s">
        <v>456</v>
      </c>
      <c r="B211" s="80" t="s">
        <v>1030</v>
      </c>
      <c r="C211" s="81" t="s">
        <v>80</v>
      </c>
      <c r="D211" s="82">
        <v>17000</v>
      </c>
      <c r="E211" s="83" t="s">
        <v>64</v>
      </c>
      <c r="F211" s="78" t="s">
        <v>65</v>
      </c>
      <c r="G211" s="84" t="s">
        <v>65</v>
      </c>
      <c r="H211" s="85" t="s">
        <v>65</v>
      </c>
      <c r="I211" s="86"/>
      <c r="J211" s="78" t="s">
        <v>65</v>
      </c>
      <c r="K211" s="87" t="s">
        <v>65</v>
      </c>
      <c r="L211" s="85" t="s">
        <v>65</v>
      </c>
      <c r="M211" s="85" t="s">
        <v>65</v>
      </c>
      <c r="N211" s="85" t="s">
        <v>65</v>
      </c>
      <c r="O211" s="88" t="s">
        <v>65</v>
      </c>
      <c r="P211" s="78" t="s">
        <v>65</v>
      </c>
      <c r="Q211" s="88" t="s">
        <v>65</v>
      </c>
      <c r="R211" s="78" t="s">
        <v>108</v>
      </c>
      <c r="S211" s="85" t="s">
        <v>46</v>
      </c>
      <c r="T211" s="85" t="s">
        <v>96</v>
      </c>
      <c r="U211" s="85" t="s">
        <v>1031</v>
      </c>
      <c r="V211" s="88" t="s">
        <v>90</v>
      </c>
      <c r="W211" s="78" t="s">
        <v>65</v>
      </c>
      <c r="X211" s="85" t="s">
        <v>65</v>
      </c>
      <c r="Y211" s="88" t="s">
        <v>65</v>
      </c>
      <c r="Z211" s="89" t="s">
        <v>1032</v>
      </c>
      <c r="AA211" s="153" t="s">
        <v>65</v>
      </c>
      <c r="AB211" s="157"/>
      <c r="AC211" s="158"/>
    </row>
    <row r="212" spans="1:29" s="77" customFormat="1" ht="11.25" customHeight="1">
      <c r="A212" s="79" t="s">
        <v>456</v>
      </c>
      <c r="B212" s="80" t="s">
        <v>1033</v>
      </c>
      <c r="C212" s="81" t="s">
        <v>80</v>
      </c>
      <c r="D212" s="82">
        <v>6800</v>
      </c>
      <c r="E212" s="83" t="s">
        <v>64</v>
      </c>
      <c r="F212" s="78" t="s">
        <v>65</v>
      </c>
      <c r="G212" s="84" t="s">
        <v>65</v>
      </c>
      <c r="H212" s="85" t="s">
        <v>65</v>
      </c>
      <c r="I212" s="86"/>
      <c r="J212" s="78" t="s">
        <v>65</v>
      </c>
      <c r="K212" s="87" t="s">
        <v>65</v>
      </c>
      <c r="L212" s="85" t="s">
        <v>65</v>
      </c>
      <c r="M212" s="85" t="s">
        <v>65</v>
      </c>
      <c r="N212" s="85" t="s">
        <v>65</v>
      </c>
      <c r="O212" s="88" t="s">
        <v>65</v>
      </c>
      <c r="P212" s="78" t="s">
        <v>65</v>
      </c>
      <c r="Q212" s="88" t="s">
        <v>65</v>
      </c>
      <c r="R212" s="78" t="s">
        <v>108</v>
      </c>
      <c r="S212" s="85" t="s">
        <v>46</v>
      </c>
      <c r="T212" s="85" t="s">
        <v>96</v>
      </c>
      <c r="U212" s="85" t="s">
        <v>117</v>
      </c>
      <c r="V212" s="88" t="s">
        <v>117</v>
      </c>
      <c r="W212" s="78" t="s">
        <v>65</v>
      </c>
      <c r="X212" s="85" t="s">
        <v>65</v>
      </c>
      <c r="Y212" s="88" t="s">
        <v>65</v>
      </c>
      <c r="Z212" s="89" t="s">
        <v>1034</v>
      </c>
      <c r="AA212" s="153" t="s">
        <v>65</v>
      </c>
      <c r="AB212" s="157"/>
      <c r="AC212" s="158"/>
    </row>
    <row r="213" spans="1:29" s="75" customFormat="1" ht="11.25" customHeight="1">
      <c r="A213" s="79" t="s">
        <v>456</v>
      </c>
      <c r="B213" s="80" t="s">
        <v>1035</v>
      </c>
      <c r="C213" s="81" t="s">
        <v>80</v>
      </c>
      <c r="D213" s="116"/>
      <c r="E213" s="83" t="s">
        <v>106</v>
      </c>
      <c r="F213" s="78" t="s">
        <v>65</v>
      </c>
      <c r="G213" s="84" t="s">
        <v>65</v>
      </c>
      <c r="H213" s="85" t="s">
        <v>65</v>
      </c>
      <c r="I213" s="86"/>
      <c r="J213" s="78" t="s">
        <v>65</v>
      </c>
      <c r="K213" s="87" t="s">
        <v>65</v>
      </c>
      <c r="L213" s="85" t="s">
        <v>65</v>
      </c>
      <c r="M213" s="85" t="s">
        <v>65</v>
      </c>
      <c r="N213" s="85" t="s">
        <v>65</v>
      </c>
      <c r="O213" s="88" t="s">
        <v>65</v>
      </c>
      <c r="P213" s="78" t="s">
        <v>65</v>
      </c>
      <c r="Q213" s="88" t="s">
        <v>65</v>
      </c>
      <c r="R213" s="78" t="s">
        <v>108</v>
      </c>
      <c r="S213" s="85" t="s">
        <v>46</v>
      </c>
      <c r="T213" s="85" t="s">
        <v>96</v>
      </c>
      <c r="U213" s="85" t="s">
        <v>117</v>
      </c>
      <c r="V213" s="88" t="s">
        <v>117</v>
      </c>
      <c r="W213" s="78" t="s">
        <v>65</v>
      </c>
      <c r="X213" s="85" t="s">
        <v>65</v>
      </c>
      <c r="Y213" s="88" t="s">
        <v>65</v>
      </c>
      <c r="Z213" s="89" t="s">
        <v>1036</v>
      </c>
      <c r="AA213" s="153" t="s">
        <v>65</v>
      </c>
      <c r="AB213" s="157" t="s">
        <v>1037</v>
      </c>
      <c r="AC213" s="158"/>
    </row>
    <row r="214" spans="1:29" s="76" customFormat="1" ht="11.25" customHeight="1">
      <c r="A214" s="79" t="s">
        <v>456</v>
      </c>
      <c r="B214" s="80" t="s">
        <v>1038</v>
      </c>
      <c r="C214" s="81" t="s">
        <v>76</v>
      </c>
      <c r="D214" s="91">
        <v>1</v>
      </c>
      <c r="E214" s="83" t="s">
        <v>115</v>
      </c>
      <c r="F214" s="78"/>
      <c r="G214" s="84"/>
      <c r="H214" s="85"/>
      <c r="I214" s="86" t="s">
        <v>88</v>
      </c>
      <c r="J214" s="78" t="s">
        <v>88</v>
      </c>
      <c r="K214" s="87"/>
      <c r="L214" s="85"/>
      <c r="M214" s="85"/>
      <c r="N214" s="85"/>
      <c r="O214" s="88"/>
      <c r="P214" s="78" t="s">
        <v>66</v>
      </c>
      <c r="Q214" s="88"/>
      <c r="R214" s="78"/>
      <c r="S214" s="85" t="s">
        <v>46</v>
      </c>
      <c r="T214" s="85" t="s">
        <v>220</v>
      </c>
      <c r="U214" s="85" t="s">
        <v>117</v>
      </c>
      <c r="V214" s="88" t="s">
        <v>86</v>
      </c>
      <c r="W214" s="78"/>
      <c r="X214" s="85"/>
      <c r="Y214" s="88"/>
      <c r="Z214" s="89" t="s">
        <v>1039</v>
      </c>
      <c r="AA214" s="153" t="s">
        <v>65</v>
      </c>
      <c r="AB214" s="157"/>
      <c r="AC214" s="158" t="s">
        <v>1040</v>
      </c>
    </row>
    <row r="215" spans="1:29" s="75" customFormat="1" ht="11.25" customHeight="1">
      <c r="A215" s="79" t="s">
        <v>457</v>
      </c>
      <c r="B215" s="80" t="s">
        <v>1041</v>
      </c>
      <c r="C215" s="81" t="s">
        <v>63</v>
      </c>
      <c r="D215" s="82">
        <f>20000/0.6</f>
        <v>33333.333333333336</v>
      </c>
      <c r="E215" s="83" t="s">
        <v>64</v>
      </c>
      <c r="F215" s="78">
        <v>65</v>
      </c>
      <c r="G215" s="84" t="s">
        <v>65</v>
      </c>
      <c r="H215" s="85" t="s">
        <v>65</v>
      </c>
      <c r="I215" s="86" t="s">
        <v>88</v>
      </c>
      <c r="J215" s="78" t="s">
        <v>65</v>
      </c>
      <c r="K215" s="87" t="s">
        <v>65</v>
      </c>
      <c r="L215" s="85" t="s">
        <v>65</v>
      </c>
      <c r="M215" s="85" t="s">
        <v>65</v>
      </c>
      <c r="N215" s="85" t="s">
        <v>65</v>
      </c>
      <c r="O215" s="88" t="s">
        <v>65</v>
      </c>
      <c r="P215" s="78" t="s">
        <v>65</v>
      </c>
      <c r="Q215" s="88" t="s">
        <v>65</v>
      </c>
      <c r="R215" s="78" t="s">
        <v>65</v>
      </c>
      <c r="S215" s="85" t="s">
        <v>67</v>
      </c>
      <c r="T215" s="85" t="s">
        <v>68</v>
      </c>
      <c r="U215" s="85" t="s">
        <v>1042</v>
      </c>
      <c r="V215" s="88" t="s">
        <v>86</v>
      </c>
      <c r="W215" s="78" t="s">
        <v>65</v>
      </c>
      <c r="X215" s="85" t="s">
        <v>65</v>
      </c>
      <c r="Y215" s="88" t="s">
        <v>65</v>
      </c>
      <c r="Z215" s="89" t="s">
        <v>1043</v>
      </c>
      <c r="AA215" s="153" t="s">
        <v>1044</v>
      </c>
      <c r="AB215" s="157"/>
      <c r="AC215" s="158" t="s">
        <v>1045</v>
      </c>
    </row>
    <row r="216" spans="1:29" s="75" customFormat="1" ht="11.25" customHeight="1">
      <c r="A216" s="79" t="s">
        <v>457</v>
      </c>
      <c r="B216" s="80" t="s">
        <v>1046</v>
      </c>
      <c r="C216" s="81" t="s">
        <v>89</v>
      </c>
      <c r="D216" s="82">
        <f>20000/0.6</f>
        <v>33333.333333333336</v>
      </c>
      <c r="E216" s="83" t="s">
        <v>64</v>
      </c>
      <c r="F216" s="78" t="s">
        <v>65</v>
      </c>
      <c r="G216" s="84" t="s">
        <v>65</v>
      </c>
      <c r="H216" s="85" t="s">
        <v>65</v>
      </c>
      <c r="I216" s="86" t="s">
        <v>88</v>
      </c>
      <c r="J216" s="78" t="s">
        <v>88</v>
      </c>
      <c r="K216" s="87" t="s">
        <v>65</v>
      </c>
      <c r="L216" s="85" t="s">
        <v>65</v>
      </c>
      <c r="M216" s="85" t="s">
        <v>65</v>
      </c>
      <c r="N216" s="85" t="s">
        <v>65</v>
      </c>
      <c r="O216" s="88" t="s">
        <v>65</v>
      </c>
      <c r="P216" s="78" t="s">
        <v>65</v>
      </c>
      <c r="Q216" s="88" t="s">
        <v>65</v>
      </c>
      <c r="R216" s="78" t="s">
        <v>65</v>
      </c>
      <c r="S216" s="85" t="s">
        <v>67</v>
      </c>
      <c r="T216" s="85" t="s">
        <v>68</v>
      </c>
      <c r="U216" s="85" t="s">
        <v>1047</v>
      </c>
      <c r="V216" s="88" t="s">
        <v>86</v>
      </c>
      <c r="W216" s="78" t="s">
        <v>65</v>
      </c>
      <c r="X216" s="85" t="s">
        <v>65</v>
      </c>
      <c r="Y216" s="88" t="s">
        <v>65</v>
      </c>
      <c r="Z216" s="89" t="s">
        <v>1044</v>
      </c>
      <c r="AA216" s="153" t="s">
        <v>1043</v>
      </c>
      <c r="AB216" s="157"/>
      <c r="AC216" s="158" t="s">
        <v>1048</v>
      </c>
    </row>
    <row r="217" spans="1:29" s="75" customFormat="1" ht="11.25" customHeight="1">
      <c r="A217" s="79" t="s">
        <v>457</v>
      </c>
      <c r="B217" s="80" t="s">
        <v>1049</v>
      </c>
      <c r="C217" s="81" t="s">
        <v>63</v>
      </c>
      <c r="D217" s="82">
        <f>20000/0.6</f>
        <v>33333.333333333336</v>
      </c>
      <c r="E217" s="83" t="s">
        <v>64</v>
      </c>
      <c r="F217" s="78">
        <v>65</v>
      </c>
      <c r="G217" s="84">
        <v>24690</v>
      </c>
      <c r="H217" s="85" t="s">
        <v>65</v>
      </c>
      <c r="I217" s="86"/>
      <c r="J217" s="78" t="s">
        <v>65</v>
      </c>
      <c r="K217" s="87" t="s">
        <v>65</v>
      </c>
      <c r="L217" s="85" t="s">
        <v>65</v>
      </c>
      <c r="M217" s="85" t="s">
        <v>65</v>
      </c>
      <c r="N217" s="85" t="s">
        <v>65</v>
      </c>
      <c r="O217" s="88" t="s">
        <v>65</v>
      </c>
      <c r="P217" s="78" t="s">
        <v>65</v>
      </c>
      <c r="Q217" s="88" t="s">
        <v>65</v>
      </c>
      <c r="R217" s="78" t="s">
        <v>65</v>
      </c>
      <c r="S217" s="85" t="s">
        <v>46</v>
      </c>
      <c r="T217" s="85" t="s">
        <v>220</v>
      </c>
      <c r="U217" s="85" t="s">
        <v>514</v>
      </c>
      <c r="V217" s="88" t="s">
        <v>1050</v>
      </c>
      <c r="W217" s="78" t="s">
        <v>65</v>
      </c>
      <c r="X217" s="85" t="s">
        <v>65</v>
      </c>
      <c r="Y217" s="88" t="s">
        <v>65</v>
      </c>
      <c r="Z217" s="89" t="s">
        <v>1051</v>
      </c>
      <c r="AA217" s="153" t="s">
        <v>1052</v>
      </c>
      <c r="AB217" s="157"/>
      <c r="AC217" s="158" t="s">
        <v>1053</v>
      </c>
    </row>
    <row r="218" spans="1:29" s="75" customFormat="1" ht="11.25" customHeight="1">
      <c r="A218" s="79" t="s">
        <v>458</v>
      </c>
      <c r="B218" s="80" t="s">
        <v>1147</v>
      </c>
      <c r="C218" s="81" t="s">
        <v>106</v>
      </c>
      <c r="D218" s="91">
        <v>0.5</v>
      </c>
      <c r="E218" s="83" t="s">
        <v>115</v>
      </c>
      <c r="F218" s="78"/>
      <c r="G218" s="84">
        <v>46778</v>
      </c>
      <c r="H218" s="85"/>
      <c r="I218" s="86" t="s">
        <v>88</v>
      </c>
      <c r="J218" s="78"/>
      <c r="K218" s="87"/>
      <c r="L218" s="85"/>
      <c r="M218" s="85"/>
      <c r="N218" s="85"/>
      <c r="O218" s="88"/>
      <c r="P218" s="78"/>
      <c r="Q218" s="88"/>
      <c r="R218" s="78"/>
      <c r="S218" s="85" t="s">
        <v>46</v>
      </c>
      <c r="T218" s="85" t="s">
        <v>143</v>
      </c>
      <c r="U218" s="85" t="s">
        <v>1148</v>
      </c>
      <c r="V218" s="88" t="s">
        <v>90</v>
      </c>
      <c r="W218" s="78"/>
      <c r="X218" s="85"/>
      <c r="Y218" s="88"/>
      <c r="Z218" s="89" t="s">
        <v>1149</v>
      </c>
      <c r="AA218" s="153"/>
      <c r="AB218" s="157" t="s">
        <v>1150</v>
      </c>
      <c r="AC218" s="158" t="s">
        <v>1151</v>
      </c>
    </row>
    <row r="219" spans="1:29" s="75" customFormat="1" ht="11.1" customHeight="1">
      <c r="A219" s="79" t="s">
        <v>458</v>
      </c>
      <c r="B219" s="80" t="s">
        <v>1054</v>
      </c>
      <c r="C219" s="81" t="s">
        <v>76</v>
      </c>
      <c r="D219" s="82">
        <f>3000/0.095</f>
        <v>31578.947368421053</v>
      </c>
      <c r="E219" s="83" t="s">
        <v>64</v>
      </c>
      <c r="F219" s="78" t="s">
        <v>65</v>
      </c>
      <c r="G219" s="84" t="s">
        <v>65</v>
      </c>
      <c r="H219" s="85" t="s">
        <v>158</v>
      </c>
      <c r="I219" s="86"/>
      <c r="J219" s="78" t="s">
        <v>65</v>
      </c>
      <c r="K219" s="87" t="s">
        <v>65</v>
      </c>
      <c r="L219" s="85" t="s">
        <v>65</v>
      </c>
      <c r="M219" s="85" t="s">
        <v>65</v>
      </c>
      <c r="N219" s="85" t="s">
        <v>65</v>
      </c>
      <c r="O219" s="88"/>
      <c r="P219" s="78" t="s">
        <v>66</v>
      </c>
      <c r="Q219" s="88" t="s">
        <v>65</v>
      </c>
      <c r="R219" s="78" t="s">
        <v>65</v>
      </c>
      <c r="S219" s="85" t="s">
        <v>46</v>
      </c>
      <c r="T219" s="85" t="s">
        <v>68</v>
      </c>
      <c r="U219" s="85" t="s">
        <v>1055</v>
      </c>
      <c r="V219" s="88" t="s">
        <v>90</v>
      </c>
      <c r="W219" s="78" t="s">
        <v>65</v>
      </c>
      <c r="X219" s="85" t="s">
        <v>65</v>
      </c>
      <c r="Y219" s="88" t="s">
        <v>65</v>
      </c>
      <c r="Z219" s="89" t="s">
        <v>1056</v>
      </c>
      <c r="AA219" s="153" t="s">
        <v>65</v>
      </c>
      <c r="AB219" s="157"/>
      <c r="AC219" s="158" t="s">
        <v>1057</v>
      </c>
    </row>
    <row r="220" spans="1:29" s="75" customFormat="1" ht="11.1" customHeight="1">
      <c r="A220" s="79"/>
      <c r="B220" s="80"/>
      <c r="C220" s="81"/>
      <c r="D220" s="91"/>
      <c r="E220" s="83"/>
      <c r="F220" s="78"/>
      <c r="G220" s="84"/>
      <c r="H220" s="85"/>
      <c r="I220" s="86"/>
      <c r="J220" s="78"/>
      <c r="K220" s="87"/>
      <c r="L220" s="85"/>
      <c r="M220" s="85"/>
      <c r="N220" s="85"/>
      <c r="O220" s="88"/>
      <c r="P220" s="78"/>
      <c r="Q220" s="88"/>
      <c r="R220" s="78"/>
      <c r="S220" s="85"/>
      <c r="T220" s="85"/>
      <c r="U220" s="85"/>
      <c r="V220" s="88"/>
      <c r="W220" s="78"/>
      <c r="X220" s="85"/>
      <c r="Y220" s="88"/>
      <c r="Z220" s="89"/>
      <c r="AA220" s="153"/>
      <c r="AB220" s="157"/>
      <c r="AC220" s="158"/>
    </row>
    <row r="221" spans="1:29" s="75" customFormat="1" ht="11.1" customHeight="1">
      <c r="A221" s="79"/>
      <c r="B221" s="117" t="s">
        <v>1093</v>
      </c>
      <c r="C221" s="81"/>
      <c r="D221" s="91"/>
      <c r="E221" s="83"/>
      <c r="F221" s="78"/>
      <c r="G221" s="84"/>
      <c r="H221" s="85"/>
      <c r="I221" s="86"/>
      <c r="J221" s="78"/>
      <c r="K221" s="87"/>
      <c r="L221" s="85"/>
      <c r="M221" s="85"/>
      <c r="N221" s="85"/>
      <c r="O221" s="88"/>
      <c r="P221" s="78"/>
      <c r="Q221" s="88"/>
      <c r="R221" s="78"/>
      <c r="S221" s="85"/>
      <c r="T221" s="85"/>
      <c r="U221" s="85"/>
      <c r="V221" s="88"/>
      <c r="W221" s="78"/>
      <c r="X221" s="85"/>
      <c r="Y221" s="88"/>
      <c r="Z221" s="89"/>
      <c r="AA221" s="153"/>
      <c r="AB221" s="157"/>
      <c r="AC221" s="158"/>
    </row>
    <row r="222" spans="1:29" s="75" customFormat="1" ht="11.1" customHeight="1">
      <c r="A222" s="79" t="s">
        <v>62</v>
      </c>
      <c r="B222" s="80" t="s">
        <v>79</v>
      </c>
      <c r="C222" s="81" t="s">
        <v>80</v>
      </c>
      <c r="D222" s="91" t="s">
        <v>65</v>
      </c>
      <c r="E222" s="83" t="s">
        <v>69</v>
      </c>
      <c r="F222" s="78" t="s">
        <v>65</v>
      </c>
      <c r="G222" s="84" t="s">
        <v>65</v>
      </c>
      <c r="H222" s="85" t="s">
        <v>65</v>
      </c>
      <c r="I222" s="86"/>
      <c r="J222" s="78" t="s">
        <v>65</v>
      </c>
      <c r="K222" s="87" t="s">
        <v>65</v>
      </c>
      <c r="L222" s="85" t="s">
        <v>65</v>
      </c>
      <c r="M222" s="85" t="s">
        <v>65</v>
      </c>
      <c r="N222" s="85" t="s">
        <v>65</v>
      </c>
      <c r="O222" s="88" t="s">
        <v>65</v>
      </c>
      <c r="P222" s="78" t="s">
        <v>65</v>
      </c>
      <c r="Q222" s="88" t="s">
        <v>65</v>
      </c>
      <c r="R222" s="78" t="s">
        <v>81</v>
      </c>
      <c r="S222" s="85" t="s">
        <v>67</v>
      </c>
      <c r="T222" s="85" t="s">
        <v>68</v>
      </c>
      <c r="U222" s="85" t="s">
        <v>69</v>
      </c>
      <c r="V222" s="88" t="s">
        <v>69</v>
      </c>
      <c r="W222" s="78" t="s">
        <v>66</v>
      </c>
      <c r="X222" s="85" t="s">
        <v>71</v>
      </c>
      <c r="Y222" s="88" t="s">
        <v>71</v>
      </c>
      <c r="Z222" s="89" t="s">
        <v>82</v>
      </c>
      <c r="AA222" s="153" t="s">
        <v>65</v>
      </c>
      <c r="AB222" s="157" t="s">
        <v>83</v>
      </c>
      <c r="AC222" s="158"/>
    </row>
    <row r="223" spans="1:29" s="75" customFormat="1" ht="11.25" customHeight="1">
      <c r="A223" s="79" t="s">
        <v>135</v>
      </c>
      <c r="B223" s="80" t="s">
        <v>142</v>
      </c>
      <c r="C223" s="81" t="s">
        <v>106</v>
      </c>
      <c r="D223" s="82"/>
      <c r="E223" s="83" t="s">
        <v>106</v>
      </c>
      <c r="F223" s="78">
        <v>60</v>
      </c>
      <c r="G223" s="84"/>
      <c r="H223" s="85"/>
      <c r="I223" s="86" t="s">
        <v>88</v>
      </c>
      <c r="J223" s="78"/>
      <c r="K223" s="87"/>
      <c r="L223" s="85"/>
      <c r="M223" s="85"/>
      <c r="N223" s="85"/>
      <c r="O223" s="88" t="s">
        <v>88</v>
      </c>
      <c r="P223" s="78"/>
      <c r="Q223" s="88"/>
      <c r="R223" s="78"/>
      <c r="S223" s="85" t="s">
        <v>67</v>
      </c>
      <c r="T223" s="85" t="s">
        <v>143</v>
      </c>
      <c r="U223" s="85" t="s">
        <v>69</v>
      </c>
      <c r="V223" s="85" t="s">
        <v>69</v>
      </c>
      <c r="W223" s="78" t="s">
        <v>66</v>
      </c>
      <c r="X223" s="85"/>
      <c r="Y223" s="88" t="s">
        <v>144</v>
      </c>
      <c r="Z223" s="89" t="s">
        <v>145</v>
      </c>
      <c r="AA223" s="97"/>
      <c r="AB223" s="157" t="s">
        <v>146</v>
      </c>
      <c r="AC223" s="158" t="s">
        <v>147</v>
      </c>
    </row>
    <row r="224" spans="1:29" s="75" customFormat="1" ht="11.25" customHeight="1">
      <c r="A224" s="79" t="s">
        <v>152</v>
      </c>
      <c r="B224" s="80" t="s">
        <v>189</v>
      </c>
      <c r="C224" s="81" t="s">
        <v>63</v>
      </c>
      <c r="D224" s="82"/>
      <c r="E224" s="83" t="s">
        <v>69</v>
      </c>
      <c r="F224" s="78">
        <v>65</v>
      </c>
      <c r="G224" s="84" t="s">
        <v>69</v>
      </c>
      <c r="H224" s="85"/>
      <c r="I224" s="86"/>
      <c r="J224" s="78"/>
      <c r="K224" s="87"/>
      <c r="L224" s="85"/>
      <c r="M224" s="85"/>
      <c r="N224" s="85"/>
      <c r="O224" s="88"/>
      <c r="P224" s="78"/>
      <c r="Q224" s="88"/>
      <c r="R224" s="78"/>
      <c r="S224" s="85" t="s">
        <v>46</v>
      </c>
      <c r="T224" s="85" t="s">
        <v>69</v>
      </c>
      <c r="U224" s="85" t="s">
        <v>190</v>
      </c>
      <c r="V224" s="85" t="s">
        <v>155</v>
      </c>
      <c r="W224" s="78" t="s">
        <v>66</v>
      </c>
      <c r="X224" s="85" t="s">
        <v>71</v>
      </c>
      <c r="Y224" s="88" t="s">
        <v>71</v>
      </c>
      <c r="Z224" s="89" t="s">
        <v>191</v>
      </c>
      <c r="AA224" s="97"/>
      <c r="AB224" s="157" t="s">
        <v>630</v>
      </c>
      <c r="AC224" s="158" t="s">
        <v>629</v>
      </c>
    </row>
    <row r="225" spans="1:29" s="75" customFormat="1" ht="11.25" customHeight="1">
      <c r="A225" s="79" t="s">
        <v>152</v>
      </c>
      <c r="B225" s="80" t="s">
        <v>192</v>
      </c>
      <c r="C225" s="81" t="s">
        <v>89</v>
      </c>
      <c r="D225" s="82"/>
      <c r="E225" s="83" t="s">
        <v>69</v>
      </c>
      <c r="F225" s="78"/>
      <c r="G225" s="84" t="s">
        <v>69</v>
      </c>
      <c r="H225" s="85"/>
      <c r="I225" s="86"/>
      <c r="J225" s="78" t="s">
        <v>88</v>
      </c>
      <c r="K225" s="87"/>
      <c r="L225" s="85"/>
      <c r="M225" s="85"/>
      <c r="N225" s="85"/>
      <c r="O225" s="88"/>
      <c r="P225" s="78"/>
      <c r="Q225" s="88"/>
      <c r="R225" s="78"/>
      <c r="S225" s="85" t="s">
        <v>46</v>
      </c>
      <c r="T225" s="85" t="s">
        <v>69</v>
      </c>
      <c r="U225" s="85" t="s">
        <v>193</v>
      </c>
      <c r="V225" s="88" t="s">
        <v>155</v>
      </c>
      <c r="W225" s="78" t="s">
        <v>66</v>
      </c>
      <c r="X225" s="85" t="s">
        <v>71</v>
      </c>
      <c r="Y225" s="88" t="s">
        <v>71</v>
      </c>
      <c r="Z225" s="89" t="s">
        <v>194</v>
      </c>
      <c r="AA225" s="97"/>
      <c r="AB225" s="157" t="s">
        <v>630</v>
      </c>
      <c r="AC225" s="158" t="s">
        <v>629</v>
      </c>
    </row>
    <row r="226" spans="1:29" s="75" customFormat="1" ht="11.25" customHeight="1">
      <c r="A226" s="79" t="s">
        <v>152</v>
      </c>
      <c r="B226" s="80" t="s">
        <v>1084</v>
      </c>
      <c r="C226" s="81" t="s">
        <v>106</v>
      </c>
      <c r="D226" s="82"/>
      <c r="E226" s="83" t="s">
        <v>69</v>
      </c>
      <c r="F226" s="78"/>
      <c r="G226" s="84"/>
      <c r="H226" s="85"/>
      <c r="I226" s="86" t="s">
        <v>88</v>
      </c>
      <c r="J226" s="78"/>
      <c r="K226" s="87"/>
      <c r="L226" s="85"/>
      <c r="M226" s="85"/>
      <c r="N226" s="85"/>
      <c r="O226" s="88"/>
      <c r="P226" s="78"/>
      <c r="Q226" s="88"/>
      <c r="R226" s="78"/>
      <c r="S226" s="85" t="s">
        <v>67</v>
      </c>
      <c r="T226" s="85" t="s">
        <v>68</v>
      </c>
      <c r="U226" s="85" t="s">
        <v>69</v>
      </c>
      <c r="V226" s="88" t="s">
        <v>69</v>
      </c>
      <c r="W226" s="78" t="s">
        <v>66</v>
      </c>
      <c r="X226" s="85" t="s">
        <v>71</v>
      </c>
      <c r="Y226" s="88"/>
      <c r="Z226" s="89" t="s">
        <v>195</v>
      </c>
      <c r="AA226" s="97"/>
      <c r="AB226" s="157" t="s">
        <v>196</v>
      </c>
      <c r="AC226" s="158" t="s">
        <v>631</v>
      </c>
    </row>
    <row r="227" spans="1:29" s="75" customFormat="1" ht="11.25" customHeight="1">
      <c r="A227" s="79" t="s">
        <v>152</v>
      </c>
      <c r="B227" s="80" t="s">
        <v>197</v>
      </c>
      <c r="C227" s="81" t="s">
        <v>106</v>
      </c>
      <c r="D227" s="82"/>
      <c r="E227" s="83" t="s">
        <v>69</v>
      </c>
      <c r="F227" s="78"/>
      <c r="G227" s="84"/>
      <c r="H227" s="85"/>
      <c r="I227" s="86" t="s">
        <v>88</v>
      </c>
      <c r="J227" s="78"/>
      <c r="K227" s="87"/>
      <c r="L227" s="85"/>
      <c r="M227" s="85"/>
      <c r="N227" s="85"/>
      <c r="O227" s="88"/>
      <c r="P227" s="78"/>
      <c r="Q227" s="88"/>
      <c r="R227" s="78"/>
      <c r="S227" s="85" t="s">
        <v>67</v>
      </c>
      <c r="T227" s="85" t="s">
        <v>96</v>
      </c>
      <c r="U227" s="85" t="s">
        <v>69</v>
      </c>
      <c r="V227" s="88" t="s">
        <v>69</v>
      </c>
      <c r="W227" s="78" t="s">
        <v>66</v>
      </c>
      <c r="X227" s="85" t="s">
        <v>71</v>
      </c>
      <c r="Y227" s="88"/>
      <c r="Z227" s="89" t="s">
        <v>198</v>
      </c>
      <c r="AA227" s="97"/>
      <c r="AB227" s="160" t="s">
        <v>199</v>
      </c>
      <c r="AC227" s="158" t="s">
        <v>200</v>
      </c>
    </row>
    <row r="228" spans="1:29" s="75" customFormat="1" ht="11.25" customHeight="1">
      <c r="A228" s="79" t="s">
        <v>152</v>
      </c>
      <c r="B228" s="80" t="s">
        <v>505</v>
      </c>
      <c r="C228" s="81" t="s">
        <v>76</v>
      </c>
      <c r="D228" s="118"/>
      <c r="E228" s="83" t="s">
        <v>69</v>
      </c>
      <c r="F228" s="78"/>
      <c r="G228" s="84">
        <v>21000</v>
      </c>
      <c r="H228" s="85" t="s">
        <v>158</v>
      </c>
      <c r="I228" s="86"/>
      <c r="J228" s="78"/>
      <c r="K228" s="87"/>
      <c r="L228" s="85"/>
      <c r="M228" s="85"/>
      <c r="N228" s="85"/>
      <c r="O228" s="88"/>
      <c r="P228" s="78"/>
      <c r="Q228" s="88"/>
      <c r="R228" s="78"/>
      <c r="S228" s="85" t="s">
        <v>67</v>
      </c>
      <c r="T228" s="85" t="s">
        <v>68</v>
      </c>
      <c r="U228" s="85" t="s">
        <v>69</v>
      </c>
      <c r="V228" s="88" t="s">
        <v>155</v>
      </c>
      <c r="W228" s="78" t="s">
        <v>66</v>
      </c>
      <c r="X228" s="85" t="s">
        <v>71</v>
      </c>
      <c r="Y228" s="88" t="s">
        <v>71</v>
      </c>
      <c r="Z228" s="89" t="s">
        <v>506</v>
      </c>
      <c r="AA228" s="97"/>
      <c r="AB228" s="157" t="s">
        <v>507</v>
      </c>
      <c r="AC228" s="158" t="s">
        <v>606</v>
      </c>
    </row>
    <row r="229" spans="1:29" s="75" customFormat="1" ht="11.25" customHeight="1">
      <c r="A229" s="79" t="s">
        <v>224</v>
      </c>
      <c r="B229" s="80" t="s">
        <v>225</v>
      </c>
      <c r="C229" s="81" t="s">
        <v>63</v>
      </c>
      <c r="D229" s="113"/>
      <c r="E229" s="83" t="s">
        <v>69</v>
      </c>
      <c r="F229" s="78">
        <v>65</v>
      </c>
      <c r="G229" s="84">
        <v>6000</v>
      </c>
      <c r="H229" s="85" t="s">
        <v>65</v>
      </c>
      <c r="I229" s="86" t="s">
        <v>88</v>
      </c>
      <c r="J229" s="78" t="s">
        <v>65</v>
      </c>
      <c r="K229" s="87" t="s">
        <v>65</v>
      </c>
      <c r="L229" s="85" t="s">
        <v>65</v>
      </c>
      <c r="M229" s="85" t="s">
        <v>65</v>
      </c>
      <c r="N229" s="85" t="s">
        <v>65</v>
      </c>
      <c r="O229" s="88" t="s">
        <v>65</v>
      </c>
      <c r="P229" s="78" t="s">
        <v>65</v>
      </c>
      <c r="Q229" s="88" t="s">
        <v>65</v>
      </c>
      <c r="R229" s="78" t="s">
        <v>226</v>
      </c>
      <c r="S229" s="85" t="s">
        <v>67</v>
      </c>
      <c r="T229" s="85" t="s">
        <v>68</v>
      </c>
      <c r="U229" s="85" t="s">
        <v>69</v>
      </c>
      <c r="V229" s="88" t="s">
        <v>69</v>
      </c>
      <c r="W229" s="78" t="s">
        <v>66</v>
      </c>
      <c r="X229" s="85" t="s">
        <v>71</v>
      </c>
      <c r="Y229" s="88" t="s">
        <v>65</v>
      </c>
      <c r="Z229" s="89" t="s">
        <v>227</v>
      </c>
      <c r="AA229" s="97" t="s">
        <v>65</v>
      </c>
      <c r="AB229" s="160" t="s">
        <v>228</v>
      </c>
      <c r="AC229" s="158" t="s">
        <v>229</v>
      </c>
    </row>
    <row r="230" spans="1:29" s="75" customFormat="1" ht="11.25" customHeight="1">
      <c r="A230" s="79" t="s">
        <v>224</v>
      </c>
      <c r="B230" s="80" t="s">
        <v>608</v>
      </c>
      <c r="C230" s="81" t="s">
        <v>63</v>
      </c>
      <c r="D230" s="89" t="s">
        <v>65</v>
      </c>
      <c r="E230" s="83" t="s">
        <v>69</v>
      </c>
      <c r="F230" s="78">
        <v>65</v>
      </c>
      <c r="G230" s="84" t="s">
        <v>65</v>
      </c>
      <c r="H230" s="85" t="s">
        <v>65</v>
      </c>
      <c r="I230" s="86"/>
      <c r="J230" s="78" t="s">
        <v>65</v>
      </c>
      <c r="K230" s="87" t="s">
        <v>65</v>
      </c>
      <c r="L230" s="85" t="s">
        <v>65</v>
      </c>
      <c r="M230" s="85" t="s">
        <v>65</v>
      </c>
      <c r="N230" s="85" t="s">
        <v>65</v>
      </c>
      <c r="O230" s="88" t="s">
        <v>65</v>
      </c>
      <c r="P230" s="78" t="s">
        <v>65</v>
      </c>
      <c r="Q230" s="88" t="s">
        <v>65</v>
      </c>
      <c r="R230" s="85" t="s">
        <v>230</v>
      </c>
      <c r="S230" s="85" t="s">
        <v>67</v>
      </c>
      <c r="T230" s="85" t="s">
        <v>68</v>
      </c>
      <c r="U230" s="85" t="s">
        <v>69</v>
      </c>
      <c r="V230" s="88" t="s">
        <v>69</v>
      </c>
      <c r="W230" s="78" t="s">
        <v>66</v>
      </c>
      <c r="X230" s="85" t="s">
        <v>71</v>
      </c>
      <c r="Y230" s="88" t="s">
        <v>71</v>
      </c>
      <c r="Z230" s="89" t="s">
        <v>231</v>
      </c>
      <c r="AA230" s="97" t="s">
        <v>65</v>
      </c>
      <c r="AB230" s="160"/>
      <c r="AC230" s="158" t="s">
        <v>232</v>
      </c>
    </row>
    <row r="231" spans="1:29" s="76" customFormat="1" ht="11.25" customHeight="1">
      <c r="A231" s="79" t="s">
        <v>224</v>
      </c>
      <c r="B231" s="80" t="s">
        <v>233</v>
      </c>
      <c r="C231" s="81" t="s">
        <v>63</v>
      </c>
      <c r="D231" s="91">
        <v>0.5</v>
      </c>
      <c r="E231" s="83" t="s">
        <v>115</v>
      </c>
      <c r="F231" s="78">
        <v>65</v>
      </c>
      <c r="G231" s="84" t="s">
        <v>65</v>
      </c>
      <c r="H231" s="85" t="s">
        <v>65</v>
      </c>
      <c r="I231" s="86"/>
      <c r="J231" s="78" t="s">
        <v>65</v>
      </c>
      <c r="K231" s="87" t="s">
        <v>65</v>
      </c>
      <c r="L231" s="85" t="s">
        <v>65</v>
      </c>
      <c r="M231" s="85" t="s">
        <v>65</v>
      </c>
      <c r="N231" s="85" t="s">
        <v>65</v>
      </c>
      <c r="O231" s="88" t="s">
        <v>65</v>
      </c>
      <c r="P231" s="78" t="s">
        <v>65</v>
      </c>
      <c r="Q231" s="88" t="s">
        <v>65</v>
      </c>
      <c r="R231" s="78" t="s">
        <v>108</v>
      </c>
      <c r="S231" s="85" t="s">
        <v>46</v>
      </c>
      <c r="T231" s="85" t="s">
        <v>96</v>
      </c>
      <c r="U231" s="85" t="s">
        <v>234</v>
      </c>
      <c r="V231" s="88" t="s">
        <v>90</v>
      </c>
      <c r="W231" s="78" t="s">
        <v>66</v>
      </c>
      <c r="X231" s="85"/>
      <c r="Y231" s="88" t="s">
        <v>65</v>
      </c>
      <c r="Z231" s="89" t="s">
        <v>235</v>
      </c>
      <c r="AA231" s="97" t="s">
        <v>65</v>
      </c>
      <c r="AB231" s="160" t="s">
        <v>236</v>
      </c>
      <c r="AC231" s="158" t="s">
        <v>237</v>
      </c>
    </row>
    <row r="232" spans="1:29" s="75" customFormat="1" ht="11.25" customHeight="1">
      <c r="A232" s="79" t="s">
        <v>238</v>
      </c>
      <c r="B232" s="80" t="s">
        <v>579</v>
      </c>
      <c r="C232" s="81" t="s">
        <v>63</v>
      </c>
      <c r="D232" s="82">
        <v>50000</v>
      </c>
      <c r="E232" s="83" t="s">
        <v>64</v>
      </c>
      <c r="F232" s="78">
        <v>65</v>
      </c>
      <c r="G232" s="84">
        <v>29454</v>
      </c>
      <c r="H232" s="85" t="s">
        <v>65</v>
      </c>
      <c r="I232" s="86"/>
      <c r="J232" s="78" t="s">
        <v>65</v>
      </c>
      <c r="K232" s="87" t="s">
        <v>65</v>
      </c>
      <c r="L232" s="85" t="s">
        <v>65</v>
      </c>
      <c r="M232" s="85" t="s">
        <v>65</v>
      </c>
      <c r="N232" s="85" t="s">
        <v>65</v>
      </c>
      <c r="O232" s="88" t="s">
        <v>65</v>
      </c>
      <c r="P232" s="78" t="s">
        <v>65</v>
      </c>
      <c r="Q232" s="88" t="s">
        <v>65</v>
      </c>
      <c r="R232" s="78"/>
      <c r="S232" s="85" t="s">
        <v>67</v>
      </c>
      <c r="T232" s="85" t="s">
        <v>68</v>
      </c>
      <c r="U232" s="85" t="s">
        <v>102</v>
      </c>
      <c r="V232" s="88" t="s">
        <v>90</v>
      </c>
      <c r="W232" s="78" t="s">
        <v>66</v>
      </c>
      <c r="X232" s="85" t="s">
        <v>65</v>
      </c>
      <c r="Y232" s="88" t="s">
        <v>65</v>
      </c>
      <c r="Z232" s="89" t="s">
        <v>580</v>
      </c>
      <c r="AA232" s="97" t="s">
        <v>65</v>
      </c>
      <c r="AB232" s="160" t="s">
        <v>581</v>
      </c>
      <c r="AC232" s="164"/>
    </row>
    <row r="233" spans="1:29" s="75" customFormat="1" ht="11.25" customHeight="1">
      <c r="A233" s="79" t="s">
        <v>238</v>
      </c>
      <c r="B233" s="80" t="s">
        <v>1087</v>
      </c>
      <c r="C233" s="81" t="s">
        <v>63</v>
      </c>
      <c r="D233" s="91">
        <v>1</v>
      </c>
      <c r="E233" s="83" t="s">
        <v>87</v>
      </c>
      <c r="F233" s="78">
        <v>65</v>
      </c>
      <c r="G233" s="84">
        <v>29454</v>
      </c>
      <c r="H233" s="85" t="s">
        <v>65</v>
      </c>
      <c r="I233" s="86" t="s">
        <v>88</v>
      </c>
      <c r="J233" s="78" t="s">
        <v>65</v>
      </c>
      <c r="K233" s="87" t="s">
        <v>65</v>
      </c>
      <c r="L233" s="85" t="s">
        <v>65</v>
      </c>
      <c r="M233" s="85" t="s">
        <v>65</v>
      </c>
      <c r="N233" s="85" t="s">
        <v>65</v>
      </c>
      <c r="O233" s="88" t="s">
        <v>65</v>
      </c>
      <c r="P233" s="78" t="s">
        <v>65</v>
      </c>
      <c r="Q233" s="88" t="s">
        <v>65</v>
      </c>
      <c r="R233" s="78"/>
      <c r="S233" s="85" t="s">
        <v>67</v>
      </c>
      <c r="T233" s="85" t="s">
        <v>68</v>
      </c>
      <c r="U233" s="85" t="s">
        <v>102</v>
      </c>
      <c r="V233" s="88" t="s">
        <v>90</v>
      </c>
      <c r="W233" s="78" t="s">
        <v>66</v>
      </c>
      <c r="X233" s="85" t="s">
        <v>65</v>
      </c>
      <c r="Y233" s="88" t="s">
        <v>65</v>
      </c>
      <c r="Z233" s="89" t="s">
        <v>582</v>
      </c>
      <c r="AA233" s="97" t="s">
        <v>65</v>
      </c>
      <c r="AB233" s="160" t="s">
        <v>583</v>
      </c>
      <c r="AC233" s="158" t="s">
        <v>584</v>
      </c>
    </row>
    <row r="234" spans="1:29" s="75" customFormat="1" ht="11.25" customHeight="1">
      <c r="A234" s="79" t="s">
        <v>245</v>
      </c>
      <c r="B234" s="80" t="s">
        <v>256</v>
      </c>
      <c r="C234" s="81" t="s">
        <v>80</v>
      </c>
      <c r="D234" s="82"/>
      <c r="E234" s="83" t="s">
        <v>69</v>
      </c>
      <c r="F234" s="78"/>
      <c r="G234" s="84"/>
      <c r="H234" s="85"/>
      <c r="I234" s="86"/>
      <c r="J234" s="78"/>
      <c r="K234" s="87"/>
      <c r="L234" s="85"/>
      <c r="M234" s="85"/>
      <c r="N234" s="85"/>
      <c r="O234" s="88"/>
      <c r="P234" s="78"/>
      <c r="Q234" s="88"/>
      <c r="R234" s="78"/>
      <c r="S234" s="85" t="s">
        <v>67</v>
      </c>
      <c r="T234" s="85" t="s">
        <v>68</v>
      </c>
      <c r="U234" s="85" t="s">
        <v>257</v>
      </c>
      <c r="V234" s="88" t="s">
        <v>86</v>
      </c>
      <c r="W234" s="78" t="s">
        <v>66</v>
      </c>
      <c r="X234" s="85" t="s">
        <v>71</v>
      </c>
      <c r="Y234" s="88" t="s">
        <v>71</v>
      </c>
      <c r="Z234" s="89" t="s">
        <v>258</v>
      </c>
      <c r="AA234" s="97"/>
      <c r="AB234" s="160" t="s">
        <v>259</v>
      </c>
      <c r="AC234" s="158" t="s">
        <v>260</v>
      </c>
    </row>
    <row r="235" spans="1:29" s="75" customFormat="1" ht="11.25" customHeight="1">
      <c r="A235" s="79" t="s">
        <v>263</v>
      </c>
      <c r="B235" s="80" t="s">
        <v>264</v>
      </c>
      <c r="C235" s="81" t="s">
        <v>80</v>
      </c>
      <c r="D235" s="89" t="s">
        <v>65</v>
      </c>
      <c r="E235" s="83" t="s">
        <v>69</v>
      </c>
      <c r="F235" s="78"/>
      <c r="G235" s="84" t="s">
        <v>65</v>
      </c>
      <c r="H235" s="85" t="s">
        <v>65</v>
      </c>
      <c r="I235" s="86"/>
      <c r="J235" s="78" t="s">
        <v>65</v>
      </c>
      <c r="K235" s="87" t="s">
        <v>65</v>
      </c>
      <c r="L235" s="85" t="s">
        <v>65</v>
      </c>
      <c r="M235" s="85" t="s">
        <v>65</v>
      </c>
      <c r="N235" s="85" t="s">
        <v>65</v>
      </c>
      <c r="O235" s="88" t="s">
        <v>65</v>
      </c>
      <c r="P235" s="78" t="s">
        <v>65</v>
      </c>
      <c r="Q235" s="88" t="s">
        <v>65</v>
      </c>
      <c r="R235" s="78" t="s">
        <v>65</v>
      </c>
      <c r="S235" s="85" t="s">
        <v>67</v>
      </c>
      <c r="T235" s="85" t="s">
        <v>68</v>
      </c>
      <c r="U235" s="85" t="s">
        <v>69</v>
      </c>
      <c r="V235" s="88" t="s">
        <v>69</v>
      </c>
      <c r="W235" s="78" t="s">
        <v>66</v>
      </c>
      <c r="X235" s="85" t="s">
        <v>71</v>
      </c>
      <c r="Y235" s="88" t="s">
        <v>71</v>
      </c>
      <c r="Z235" s="89" t="s">
        <v>265</v>
      </c>
      <c r="AA235" s="97" t="s">
        <v>266</v>
      </c>
      <c r="AB235" s="157" t="s">
        <v>267</v>
      </c>
      <c r="AC235" s="158"/>
    </row>
    <row r="236" spans="1:29" s="75" customFormat="1" ht="11.25" customHeight="1">
      <c r="A236" s="79" t="s">
        <v>263</v>
      </c>
      <c r="B236" s="80" t="s">
        <v>268</v>
      </c>
      <c r="C236" s="81" t="s">
        <v>63</v>
      </c>
      <c r="D236" s="89" t="s">
        <v>65</v>
      </c>
      <c r="E236" s="83" t="s">
        <v>69</v>
      </c>
      <c r="F236" s="78" t="s">
        <v>69</v>
      </c>
      <c r="G236" s="84" t="s">
        <v>65</v>
      </c>
      <c r="H236" s="85" t="s">
        <v>65</v>
      </c>
      <c r="I236" s="86"/>
      <c r="J236" s="78" t="s">
        <v>65</v>
      </c>
      <c r="K236" s="87" t="s">
        <v>65</v>
      </c>
      <c r="L236" s="85" t="s">
        <v>65</v>
      </c>
      <c r="M236" s="85" t="s">
        <v>65</v>
      </c>
      <c r="N236" s="85" t="s">
        <v>65</v>
      </c>
      <c r="O236" s="88" t="s">
        <v>65</v>
      </c>
      <c r="P236" s="78" t="s">
        <v>65</v>
      </c>
      <c r="Q236" s="88" t="s">
        <v>65</v>
      </c>
      <c r="R236" s="78" t="s">
        <v>65</v>
      </c>
      <c r="S236" s="85" t="s">
        <v>67</v>
      </c>
      <c r="T236" s="85" t="s">
        <v>68</v>
      </c>
      <c r="U236" s="85" t="s">
        <v>69</v>
      </c>
      <c r="V236" s="88" t="s">
        <v>69</v>
      </c>
      <c r="W236" s="78" t="s">
        <v>66</v>
      </c>
      <c r="X236" s="85" t="s">
        <v>71</v>
      </c>
      <c r="Y236" s="88" t="s">
        <v>71</v>
      </c>
      <c r="Z236" s="89" t="s">
        <v>266</v>
      </c>
      <c r="AA236" s="97" t="s">
        <v>265</v>
      </c>
      <c r="AB236" s="157" t="s">
        <v>269</v>
      </c>
      <c r="AC236" s="158" t="s">
        <v>635</v>
      </c>
    </row>
    <row r="237" spans="1:29" s="75" customFormat="1" ht="11.25" customHeight="1">
      <c r="A237" s="79" t="s">
        <v>263</v>
      </c>
      <c r="B237" s="80" t="s">
        <v>270</v>
      </c>
      <c r="C237" s="81" t="s">
        <v>76</v>
      </c>
      <c r="D237" s="91">
        <v>1</v>
      </c>
      <c r="E237" s="83" t="s">
        <v>87</v>
      </c>
      <c r="F237" s="78" t="s">
        <v>65</v>
      </c>
      <c r="G237" s="84" t="s">
        <v>65</v>
      </c>
      <c r="H237" s="85" t="s">
        <v>77</v>
      </c>
      <c r="I237" s="86"/>
      <c r="J237" s="78" t="s">
        <v>88</v>
      </c>
      <c r="K237" s="87" t="s">
        <v>65</v>
      </c>
      <c r="L237" s="85" t="s">
        <v>65</v>
      </c>
      <c r="M237" s="85" t="s">
        <v>65</v>
      </c>
      <c r="N237" s="85" t="s">
        <v>65</v>
      </c>
      <c r="O237" s="88" t="s">
        <v>65</v>
      </c>
      <c r="P237" s="78" t="s">
        <v>66</v>
      </c>
      <c r="Q237" s="88" t="s">
        <v>65</v>
      </c>
      <c r="R237" s="78" t="s">
        <v>271</v>
      </c>
      <c r="S237" s="85" t="s">
        <v>67</v>
      </c>
      <c r="T237" s="85" t="s">
        <v>68</v>
      </c>
      <c r="U237" s="85" t="s">
        <v>69</v>
      </c>
      <c r="V237" s="88" t="s">
        <v>69</v>
      </c>
      <c r="W237" s="78" t="s">
        <v>66</v>
      </c>
      <c r="X237" s="85"/>
      <c r="Y237" s="88" t="s">
        <v>144</v>
      </c>
      <c r="Z237" s="89" t="s">
        <v>272</v>
      </c>
      <c r="AA237" s="97" t="s">
        <v>65</v>
      </c>
      <c r="AB237" s="157" t="s">
        <v>511</v>
      </c>
      <c r="AC237" s="158" t="s">
        <v>611</v>
      </c>
    </row>
    <row r="238" spans="1:29" s="75" customFormat="1" ht="12" customHeight="1">
      <c r="A238" s="79" t="s">
        <v>263</v>
      </c>
      <c r="B238" s="80" t="s">
        <v>1125</v>
      </c>
      <c r="C238" s="81" t="s">
        <v>106</v>
      </c>
      <c r="D238" s="113"/>
      <c r="E238" s="83" t="s">
        <v>69</v>
      </c>
      <c r="F238" s="78" t="s">
        <v>65</v>
      </c>
      <c r="G238" s="84" t="s">
        <v>65</v>
      </c>
      <c r="H238" s="85" t="s">
        <v>65</v>
      </c>
      <c r="I238" s="86"/>
      <c r="J238" s="78" t="s">
        <v>65</v>
      </c>
      <c r="K238" s="87" t="s">
        <v>65</v>
      </c>
      <c r="L238" s="85" t="s">
        <v>65</v>
      </c>
      <c r="M238" s="85" t="s">
        <v>65</v>
      </c>
      <c r="N238" s="85" t="s">
        <v>65</v>
      </c>
      <c r="O238" s="88" t="s">
        <v>88</v>
      </c>
      <c r="P238" s="78" t="s">
        <v>65</v>
      </c>
      <c r="Q238" s="88" t="s">
        <v>65</v>
      </c>
      <c r="R238" s="78" t="s">
        <v>65</v>
      </c>
      <c r="S238" s="85" t="s">
        <v>67</v>
      </c>
      <c r="T238" s="85" t="s">
        <v>68</v>
      </c>
      <c r="U238" s="85" t="s">
        <v>69</v>
      </c>
      <c r="V238" s="88" t="s">
        <v>69</v>
      </c>
      <c r="W238" s="78" t="s">
        <v>66</v>
      </c>
      <c r="X238" s="85" t="s">
        <v>71</v>
      </c>
      <c r="Y238" s="88" t="s">
        <v>71</v>
      </c>
      <c r="Z238" s="89" t="s">
        <v>273</v>
      </c>
      <c r="AA238" s="97" t="s">
        <v>65</v>
      </c>
      <c r="AB238" s="157" t="s">
        <v>274</v>
      </c>
      <c r="AC238" s="158" t="s">
        <v>612</v>
      </c>
    </row>
    <row r="239" spans="1:29" s="75" customFormat="1" ht="11.25" customHeight="1">
      <c r="A239" s="79" t="s">
        <v>263</v>
      </c>
      <c r="B239" s="80" t="s">
        <v>275</v>
      </c>
      <c r="C239" s="81" t="s">
        <v>106</v>
      </c>
      <c r="D239" s="89" t="s">
        <v>65</v>
      </c>
      <c r="E239" s="83" t="s">
        <v>69</v>
      </c>
      <c r="F239" s="78" t="s">
        <v>65</v>
      </c>
      <c r="G239" s="84" t="s">
        <v>69</v>
      </c>
      <c r="H239" s="85" t="s">
        <v>65</v>
      </c>
      <c r="I239" s="86"/>
      <c r="J239" s="78" t="s">
        <v>65</v>
      </c>
      <c r="K239" s="87" t="s">
        <v>65</v>
      </c>
      <c r="L239" s="85" t="s">
        <v>65</v>
      </c>
      <c r="M239" s="85" t="s">
        <v>65</v>
      </c>
      <c r="N239" s="85" t="s">
        <v>65</v>
      </c>
      <c r="O239" s="88" t="s">
        <v>65</v>
      </c>
      <c r="P239" s="78" t="s">
        <v>65</v>
      </c>
      <c r="Q239" s="88" t="s">
        <v>65</v>
      </c>
      <c r="R239" s="78" t="s">
        <v>65</v>
      </c>
      <c r="S239" s="85" t="s">
        <v>67</v>
      </c>
      <c r="T239" s="85" t="s">
        <v>68</v>
      </c>
      <c r="U239" s="85" t="s">
        <v>69</v>
      </c>
      <c r="V239" s="88" t="s">
        <v>69</v>
      </c>
      <c r="W239" s="78" t="s">
        <v>66</v>
      </c>
      <c r="X239" s="85" t="s">
        <v>71</v>
      </c>
      <c r="Y239" s="88" t="s">
        <v>71</v>
      </c>
      <c r="Z239" s="89" t="s">
        <v>276</v>
      </c>
      <c r="AA239" s="97" t="s">
        <v>65</v>
      </c>
      <c r="AB239" s="157" t="s">
        <v>633</v>
      </c>
      <c r="AC239" s="158" t="s">
        <v>277</v>
      </c>
    </row>
    <row r="240" spans="1:29" s="75" customFormat="1" ht="11.25" customHeight="1">
      <c r="A240" s="79" t="s">
        <v>263</v>
      </c>
      <c r="B240" s="80" t="s">
        <v>621</v>
      </c>
      <c r="C240" s="81" t="s">
        <v>89</v>
      </c>
      <c r="D240" s="89"/>
      <c r="E240" s="83" t="s">
        <v>69</v>
      </c>
      <c r="F240" s="78"/>
      <c r="G240" s="84"/>
      <c r="H240" s="85"/>
      <c r="I240" s="86" t="s">
        <v>69</v>
      </c>
      <c r="J240" s="78" t="s">
        <v>88</v>
      </c>
      <c r="K240" s="87"/>
      <c r="L240" s="85" t="s">
        <v>88</v>
      </c>
      <c r="M240" s="85"/>
      <c r="N240" s="85"/>
      <c r="O240" s="88" t="s">
        <v>88</v>
      </c>
      <c r="P240" s="78"/>
      <c r="Q240" s="88"/>
      <c r="R240" s="78"/>
      <c r="S240" s="85" t="s">
        <v>67</v>
      </c>
      <c r="T240" s="85" t="s">
        <v>68</v>
      </c>
      <c r="U240" s="85" t="s">
        <v>69</v>
      </c>
      <c r="V240" s="88" t="s">
        <v>69</v>
      </c>
      <c r="W240" s="78" t="s">
        <v>66</v>
      </c>
      <c r="X240" s="85" t="s">
        <v>71</v>
      </c>
      <c r="Y240" s="88" t="s">
        <v>71</v>
      </c>
      <c r="Z240" s="89" t="s">
        <v>512</v>
      </c>
      <c r="AA240" s="97"/>
      <c r="AB240" s="157" t="s">
        <v>513</v>
      </c>
      <c r="AC240" s="158" t="s">
        <v>620</v>
      </c>
    </row>
    <row r="241" spans="1:29" s="75" customFormat="1" ht="11.25" customHeight="1">
      <c r="A241" s="79" t="s">
        <v>289</v>
      </c>
      <c r="B241" s="80" t="s">
        <v>295</v>
      </c>
      <c r="C241" s="81" t="s">
        <v>63</v>
      </c>
      <c r="D241" s="89" t="s">
        <v>65</v>
      </c>
      <c r="E241" s="83" t="s">
        <v>69</v>
      </c>
      <c r="F241" s="78">
        <v>65</v>
      </c>
      <c r="G241" s="84" t="s">
        <v>65</v>
      </c>
      <c r="H241" s="85" t="s">
        <v>65</v>
      </c>
      <c r="I241" s="86" t="s">
        <v>88</v>
      </c>
      <c r="J241" s="78" t="s">
        <v>65</v>
      </c>
      <c r="K241" s="87" t="s">
        <v>65</v>
      </c>
      <c r="L241" s="85" t="s">
        <v>65</v>
      </c>
      <c r="M241" s="85" t="s">
        <v>65</v>
      </c>
      <c r="N241" s="85" t="s">
        <v>65</v>
      </c>
      <c r="O241" s="88" t="s">
        <v>65</v>
      </c>
      <c r="P241" s="78" t="s">
        <v>65</v>
      </c>
      <c r="Q241" s="88" t="s">
        <v>65</v>
      </c>
      <c r="R241" s="78" t="s">
        <v>230</v>
      </c>
      <c r="S241" s="85" t="s">
        <v>67</v>
      </c>
      <c r="T241" s="85" t="s">
        <v>143</v>
      </c>
      <c r="U241" s="85" t="s">
        <v>69</v>
      </c>
      <c r="V241" s="88" t="s">
        <v>90</v>
      </c>
      <c r="W241" s="78" t="s">
        <v>66</v>
      </c>
      <c r="X241" s="85" t="s">
        <v>71</v>
      </c>
      <c r="Y241" s="88" t="s">
        <v>65</v>
      </c>
      <c r="Z241" s="89" t="s">
        <v>296</v>
      </c>
      <c r="AA241" s="97" t="s">
        <v>65</v>
      </c>
      <c r="AB241" s="157"/>
      <c r="AC241" s="158" t="s">
        <v>297</v>
      </c>
    </row>
    <row r="242" spans="1:29" s="75" customFormat="1" ht="11.25" customHeight="1">
      <c r="A242" s="79" t="s">
        <v>289</v>
      </c>
      <c r="B242" s="80" t="s">
        <v>313</v>
      </c>
      <c r="C242" s="81" t="s">
        <v>106</v>
      </c>
      <c r="D242" s="106"/>
      <c r="E242" s="83" t="s">
        <v>87</v>
      </c>
      <c r="F242" s="78"/>
      <c r="G242" s="84">
        <v>100000</v>
      </c>
      <c r="H242" s="85"/>
      <c r="I242" s="86" t="s">
        <v>88</v>
      </c>
      <c r="J242" s="78"/>
      <c r="K242" s="87"/>
      <c r="L242" s="85"/>
      <c r="M242" s="85"/>
      <c r="N242" s="85"/>
      <c r="O242" s="88"/>
      <c r="P242" s="78"/>
      <c r="Q242" s="88"/>
      <c r="R242" s="78"/>
      <c r="S242" s="85" t="s">
        <v>67</v>
      </c>
      <c r="T242" s="85" t="s">
        <v>68</v>
      </c>
      <c r="U242" s="85" t="s">
        <v>314</v>
      </c>
      <c r="V242" s="88" t="s">
        <v>90</v>
      </c>
      <c r="W242" s="78" t="s">
        <v>66</v>
      </c>
      <c r="X242" s="85"/>
      <c r="Y242" s="88"/>
      <c r="Z242" s="89" t="s">
        <v>315</v>
      </c>
      <c r="AA242" s="97" t="s">
        <v>316</v>
      </c>
      <c r="AB242" s="157" t="s">
        <v>317</v>
      </c>
      <c r="AC242" s="158" t="s">
        <v>318</v>
      </c>
    </row>
    <row r="243" spans="1:29" s="75" customFormat="1" ht="11.25" customHeight="1">
      <c r="A243" s="79" t="s">
        <v>363</v>
      </c>
      <c r="B243" s="80" t="s">
        <v>367</v>
      </c>
      <c r="C243" s="81" t="s">
        <v>106</v>
      </c>
      <c r="D243" s="89" t="s">
        <v>65</v>
      </c>
      <c r="E243" s="83" t="s">
        <v>69</v>
      </c>
      <c r="F243" s="78" t="s">
        <v>65</v>
      </c>
      <c r="G243" s="84" t="s">
        <v>65</v>
      </c>
      <c r="H243" s="85" t="s">
        <v>65</v>
      </c>
      <c r="I243" s="86" t="s">
        <v>88</v>
      </c>
      <c r="J243" s="78" t="s">
        <v>65</v>
      </c>
      <c r="K243" s="87" t="s">
        <v>65</v>
      </c>
      <c r="L243" s="85" t="s">
        <v>65</v>
      </c>
      <c r="M243" s="85" t="s">
        <v>65</v>
      </c>
      <c r="N243" s="85" t="s">
        <v>65</v>
      </c>
      <c r="O243" s="88" t="s">
        <v>65</v>
      </c>
      <c r="P243" s="78" t="s">
        <v>65</v>
      </c>
      <c r="Q243" s="88" t="s">
        <v>65</v>
      </c>
      <c r="R243" s="78" t="s">
        <v>65</v>
      </c>
      <c r="S243" s="85" t="s">
        <v>67</v>
      </c>
      <c r="T243" s="85" t="s">
        <v>68</v>
      </c>
      <c r="U243" s="85" t="s">
        <v>69</v>
      </c>
      <c r="V243" s="88" t="s">
        <v>69</v>
      </c>
      <c r="W243" s="78" t="s">
        <v>66</v>
      </c>
      <c r="X243" s="85" t="s">
        <v>144</v>
      </c>
      <c r="Y243" s="88" t="s">
        <v>71</v>
      </c>
      <c r="Z243" s="89" t="s">
        <v>368</v>
      </c>
      <c r="AA243" s="97" t="s">
        <v>65</v>
      </c>
      <c r="AB243" s="157" t="s">
        <v>369</v>
      </c>
      <c r="AC243" s="158" t="s">
        <v>1071</v>
      </c>
    </row>
    <row r="244" spans="1:29" s="75" customFormat="1" ht="11.25" customHeight="1">
      <c r="A244" s="79" t="s">
        <v>363</v>
      </c>
      <c r="B244" s="80" t="s">
        <v>370</v>
      </c>
      <c r="C244" s="81" t="s">
        <v>76</v>
      </c>
      <c r="D244" s="82">
        <f>7500/0.1</f>
        <v>75000</v>
      </c>
      <c r="E244" s="83" t="s">
        <v>64</v>
      </c>
      <c r="F244" s="78"/>
      <c r="G244" s="84"/>
      <c r="H244" s="85"/>
      <c r="I244" s="86"/>
      <c r="J244" s="78" t="s">
        <v>88</v>
      </c>
      <c r="K244" s="87"/>
      <c r="L244" s="85"/>
      <c r="M244" s="85"/>
      <c r="N244" s="85"/>
      <c r="O244" s="88"/>
      <c r="P244" s="78" t="s">
        <v>66</v>
      </c>
      <c r="Q244" s="88"/>
      <c r="R244" s="78"/>
      <c r="S244" s="85" t="s">
        <v>67</v>
      </c>
      <c r="T244" s="85" t="s">
        <v>68</v>
      </c>
      <c r="U244" s="85" t="s">
        <v>69</v>
      </c>
      <c r="V244" s="88" t="s">
        <v>69</v>
      </c>
      <c r="W244" s="78" t="s">
        <v>66</v>
      </c>
      <c r="X244" s="85"/>
      <c r="Y244" s="88"/>
      <c r="Z244" s="89" t="s">
        <v>371</v>
      </c>
      <c r="AA244" s="97"/>
      <c r="AB244" s="157"/>
      <c r="AC244" s="158"/>
    </row>
    <row r="245" spans="1:29" s="75" customFormat="1" ht="11.25" customHeight="1">
      <c r="A245" s="79" t="s">
        <v>372</v>
      </c>
      <c r="B245" s="80" t="s">
        <v>1089</v>
      </c>
      <c r="C245" s="81" t="s">
        <v>106</v>
      </c>
      <c r="D245" s="89" t="s">
        <v>65</v>
      </c>
      <c r="E245" s="83" t="s">
        <v>69</v>
      </c>
      <c r="F245" s="78">
        <v>60</v>
      </c>
      <c r="G245" s="84" t="s">
        <v>65</v>
      </c>
      <c r="H245" s="85"/>
      <c r="I245" s="86" t="s">
        <v>88</v>
      </c>
      <c r="J245" s="78" t="s">
        <v>65</v>
      </c>
      <c r="K245" s="87" t="s">
        <v>65</v>
      </c>
      <c r="L245" s="85" t="s">
        <v>65</v>
      </c>
      <c r="M245" s="85" t="s">
        <v>65</v>
      </c>
      <c r="N245" s="85" t="s">
        <v>65</v>
      </c>
      <c r="O245" s="88" t="s">
        <v>65</v>
      </c>
      <c r="P245" s="78" t="s">
        <v>66</v>
      </c>
      <c r="Q245" s="88" t="s">
        <v>65</v>
      </c>
      <c r="R245" s="78" t="s">
        <v>65</v>
      </c>
      <c r="S245" s="85" t="s">
        <v>67</v>
      </c>
      <c r="T245" s="85" t="s">
        <v>96</v>
      </c>
      <c r="U245" s="85" t="s">
        <v>69</v>
      </c>
      <c r="V245" s="88" t="s">
        <v>69</v>
      </c>
      <c r="W245" s="78" t="s">
        <v>66</v>
      </c>
      <c r="X245" s="85" t="s">
        <v>144</v>
      </c>
      <c r="Y245" s="88" t="s">
        <v>65</v>
      </c>
      <c r="Z245" s="89" t="s">
        <v>405</v>
      </c>
      <c r="AA245" s="97" t="s">
        <v>65</v>
      </c>
      <c r="AB245" s="157" t="s">
        <v>1126</v>
      </c>
      <c r="AC245" s="158" t="s">
        <v>616</v>
      </c>
    </row>
    <row r="246" spans="1:29" s="75" customFormat="1" ht="11.25" customHeight="1">
      <c r="A246" s="79" t="s">
        <v>372</v>
      </c>
      <c r="B246" s="80" t="s">
        <v>408</v>
      </c>
      <c r="C246" s="81" t="s">
        <v>80</v>
      </c>
      <c r="D246" s="89" t="s">
        <v>65</v>
      </c>
      <c r="E246" s="83" t="s">
        <v>69</v>
      </c>
      <c r="F246" s="78" t="s">
        <v>65</v>
      </c>
      <c r="G246" s="84" t="s">
        <v>65</v>
      </c>
      <c r="H246" s="85" t="s">
        <v>65</v>
      </c>
      <c r="I246" s="86"/>
      <c r="J246" s="78" t="s">
        <v>65</v>
      </c>
      <c r="K246" s="87" t="s">
        <v>65</v>
      </c>
      <c r="L246" s="85" t="s">
        <v>65</v>
      </c>
      <c r="M246" s="85" t="s">
        <v>65</v>
      </c>
      <c r="N246" s="85" t="s">
        <v>65</v>
      </c>
      <c r="O246" s="88" t="s">
        <v>65</v>
      </c>
      <c r="P246" s="78" t="s">
        <v>65</v>
      </c>
      <c r="Q246" s="88" t="s">
        <v>65</v>
      </c>
      <c r="R246" s="78" t="s">
        <v>65</v>
      </c>
      <c r="S246" s="85" t="s">
        <v>67</v>
      </c>
      <c r="T246" s="85" t="s">
        <v>68</v>
      </c>
      <c r="U246" s="85" t="s">
        <v>69</v>
      </c>
      <c r="V246" s="88" t="s">
        <v>69</v>
      </c>
      <c r="W246" s="78" t="s">
        <v>66</v>
      </c>
      <c r="X246" s="85" t="s">
        <v>71</v>
      </c>
      <c r="Y246" s="88" t="s">
        <v>65</v>
      </c>
      <c r="Z246" s="89" t="s">
        <v>409</v>
      </c>
      <c r="AA246" s="97" t="s">
        <v>65</v>
      </c>
      <c r="AB246" s="157" t="s">
        <v>501</v>
      </c>
      <c r="AC246" s="158"/>
    </row>
    <row r="247" spans="1:29" s="75" customFormat="1" ht="11.25" customHeight="1">
      <c r="A247" s="79" t="s">
        <v>372</v>
      </c>
      <c r="B247" s="80" t="s">
        <v>410</v>
      </c>
      <c r="C247" s="81" t="s">
        <v>106</v>
      </c>
      <c r="D247" s="89"/>
      <c r="E247" s="83" t="s">
        <v>69</v>
      </c>
      <c r="F247" s="78"/>
      <c r="G247" s="84"/>
      <c r="H247" s="85"/>
      <c r="I247" s="86" t="s">
        <v>88</v>
      </c>
      <c r="J247" s="78"/>
      <c r="K247" s="87"/>
      <c r="L247" s="85"/>
      <c r="M247" s="85"/>
      <c r="N247" s="85"/>
      <c r="O247" s="88"/>
      <c r="P247" s="78"/>
      <c r="Q247" s="88"/>
      <c r="R247" s="78" t="s">
        <v>106</v>
      </c>
      <c r="S247" s="85" t="s">
        <v>67</v>
      </c>
      <c r="T247" s="85" t="s">
        <v>68</v>
      </c>
      <c r="U247" s="85" t="s">
        <v>411</v>
      </c>
      <c r="V247" s="88" t="s">
        <v>90</v>
      </c>
      <c r="W247" s="78" t="s">
        <v>66</v>
      </c>
      <c r="X247" s="85" t="s">
        <v>71</v>
      </c>
      <c r="Y247" s="88" t="s">
        <v>71</v>
      </c>
      <c r="Z247" s="89" t="s">
        <v>412</v>
      </c>
      <c r="AA247" s="97"/>
      <c r="AB247" s="157" t="s">
        <v>413</v>
      </c>
      <c r="AC247" s="158" t="s">
        <v>414</v>
      </c>
    </row>
    <row r="248" spans="1:29" s="75" customFormat="1" ht="11.25" customHeight="1">
      <c r="A248" s="79" t="s">
        <v>415</v>
      </c>
      <c r="B248" s="80" t="s">
        <v>420</v>
      </c>
      <c r="C248" s="81" t="s">
        <v>106</v>
      </c>
      <c r="D248" s="89" t="s">
        <v>65</v>
      </c>
      <c r="E248" s="83" t="s">
        <v>69</v>
      </c>
      <c r="F248" s="78" t="s">
        <v>65</v>
      </c>
      <c r="G248" s="84" t="s">
        <v>65</v>
      </c>
      <c r="H248" s="85" t="s">
        <v>65</v>
      </c>
      <c r="I248" s="86" t="s">
        <v>88</v>
      </c>
      <c r="J248" s="78" t="s">
        <v>65</v>
      </c>
      <c r="K248" s="87" t="s">
        <v>65</v>
      </c>
      <c r="L248" s="85" t="s">
        <v>65</v>
      </c>
      <c r="M248" s="85" t="s">
        <v>65</v>
      </c>
      <c r="N248" s="85" t="s">
        <v>65</v>
      </c>
      <c r="O248" s="88" t="s">
        <v>65</v>
      </c>
      <c r="P248" s="78" t="s">
        <v>65</v>
      </c>
      <c r="Q248" s="88" t="s">
        <v>65</v>
      </c>
      <c r="R248" s="78" t="s">
        <v>65</v>
      </c>
      <c r="S248" s="85" t="s">
        <v>67</v>
      </c>
      <c r="T248" s="85" t="s">
        <v>96</v>
      </c>
      <c r="U248" s="85" t="s">
        <v>117</v>
      </c>
      <c r="V248" s="88" t="s">
        <v>117</v>
      </c>
      <c r="W248" s="78" t="s">
        <v>66</v>
      </c>
      <c r="X248" s="85" t="s">
        <v>71</v>
      </c>
      <c r="Y248" s="88" t="s">
        <v>65</v>
      </c>
      <c r="Z248" s="89" t="s">
        <v>421</v>
      </c>
      <c r="AA248" s="97" t="s">
        <v>65</v>
      </c>
      <c r="AB248" s="157"/>
      <c r="AC248" s="158" t="s">
        <v>422</v>
      </c>
    </row>
    <row r="249" spans="1:29" s="75" customFormat="1" ht="11.25" customHeight="1">
      <c r="A249" s="79" t="s">
        <v>415</v>
      </c>
      <c r="B249" s="80" t="s">
        <v>617</v>
      </c>
      <c r="C249" s="81" t="s">
        <v>106</v>
      </c>
      <c r="D249" s="89" t="s">
        <v>65</v>
      </c>
      <c r="E249" s="83" t="s">
        <v>69</v>
      </c>
      <c r="F249" s="78" t="s">
        <v>65</v>
      </c>
      <c r="G249" s="84" t="s">
        <v>65</v>
      </c>
      <c r="H249" s="85" t="s">
        <v>65</v>
      </c>
      <c r="I249" s="86" t="s">
        <v>88</v>
      </c>
      <c r="J249" s="78" t="s">
        <v>88</v>
      </c>
      <c r="K249" s="87" t="s">
        <v>65</v>
      </c>
      <c r="L249" s="85" t="s">
        <v>65</v>
      </c>
      <c r="M249" s="85" t="s">
        <v>65</v>
      </c>
      <c r="N249" s="85" t="s">
        <v>65</v>
      </c>
      <c r="O249" s="88" t="s">
        <v>65</v>
      </c>
      <c r="P249" s="78" t="s">
        <v>66</v>
      </c>
      <c r="Q249" s="88" t="s">
        <v>65</v>
      </c>
      <c r="R249" s="78" t="s">
        <v>65</v>
      </c>
      <c r="S249" s="85" t="s">
        <v>67</v>
      </c>
      <c r="T249" s="85" t="s">
        <v>96</v>
      </c>
      <c r="U249" s="85" t="s">
        <v>69</v>
      </c>
      <c r="V249" s="88" t="s">
        <v>69</v>
      </c>
      <c r="W249" s="78" t="s">
        <v>66</v>
      </c>
      <c r="X249" s="85" t="s">
        <v>71</v>
      </c>
      <c r="Y249" s="88" t="s">
        <v>65</v>
      </c>
      <c r="Z249" s="89" t="s">
        <v>423</v>
      </c>
      <c r="AA249" s="97" t="s">
        <v>65</v>
      </c>
      <c r="AB249" s="157"/>
      <c r="AC249" s="158" t="s">
        <v>1127</v>
      </c>
    </row>
    <row r="250" spans="1:29" s="75" customFormat="1" ht="11.25" customHeight="1">
      <c r="A250" s="79" t="s">
        <v>415</v>
      </c>
      <c r="B250" s="80" t="s">
        <v>424</v>
      </c>
      <c r="C250" s="81" t="s">
        <v>106</v>
      </c>
      <c r="D250" s="89" t="s">
        <v>65</v>
      </c>
      <c r="E250" s="83" t="s">
        <v>69</v>
      </c>
      <c r="F250" s="78" t="s">
        <v>65</v>
      </c>
      <c r="G250" s="84" t="s">
        <v>65</v>
      </c>
      <c r="H250" s="85" t="s">
        <v>65</v>
      </c>
      <c r="I250" s="86" t="s">
        <v>88</v>
      </c>
      <c r="J250" s="78" t="s">
        <v>65</v>
      </c>
      <c r="K250" s="87" t="s">
        <v>65</v>
      </c>
      <c r="L250" s="85" t="s">
        <v>65</v>
      </c>
      <c r="M250" s="85" t="s">
        <v>65</v>
      </c>
      <c r="N250" s="85" t="s">
        <v>65</v>
      </c>
      <c r="O250" s="88" t="s">
        <v>65</v>
      </c>
      <c r="P250" s="78" t="s">
        <v>65</v>
      </c>
      <c r="Q250" s="88" t="s">
        <v>65</v>
      </c>
      <c r="R250" s="78" t="s">
        <v>65</v>
      </c>
      <c r="S250" s="85" t="s">
        <v>67</v>
      </c>
      <c r="T250" s="85" t="s">
        <v>96</v>
      </c>
      <c r="U250" s="85" t="s">
        <v>425</v>
      </c>
      <c r="V250" s="88" t="s">
        <v>90</v>
      </c>
      <c r="W250" s="78" t="s">
        <v>66</v>
      </c>
      <c r="X250" s="85" t="s">
        <v>71</v>
      </c>
      <c r="Y250" s="88" t="s">
        <v>65</v>
      </c>
      <c r="Z250" s="89" t="s">
        <v>426</v>
      </c>
      <c r="AA250" s="97" t="s">
        <v>65</v>
      </c>
      <c r="AB250" s="157"/>
      <c r="AC250" s="158" t="s">
        <v>427</v>
      </c>
    </row>
    <row r="251" spans="1:29" s="75" customFormat="1" ht="11.25" customHeight="1">
      <c r="A251" s="79" t="s">
        <v>415</v>
      </c>
      <c r="B251" s="80" t="s">
        <v>428</v>
      </c>
      <c r="C251" s="81" t="s">
        <v>63</v>
      </c>
      <c r="D251" s="89" t="s">
        <v>65</v>
      </c>
      <c r="E251" s="83" t="s">
        <v>69</v>
      </c>
      <c r="F251" s="78">
        <v>65</v>
      </c>
      <c r="G251" s="84" t="s">
        <v>69</v>
      </c>
      <c r="H251" s="85" t="s">
        <v>65</v>
      </c>
      <c r="I251" s="86" t="s">
        <v>69</v>
      </c>
      <c r="J251" s="78" t="s">
        <v>65</v>
      </c>
      <c r="K251" s="87" t="s">
        <v>65</v>
      </c>
      <c r="L251" s="85" t="s">
        <v>65</v>
      </c>
      <c r="M251" s="85" t="s">
        <v>65</v>
      </c>
      <c r="N251" s="85" t="s">
        <v>65</v>
      </c>
      <c r="O251" s="88" t="s">
        <v>65</v>
      </c>
      <c r="P251" s="78" t="s">
        <v>65</v>
      </c>
      <c r="Q251" s="88" t="s">
        <v>65</v>
      </c>
      <c r="R251" s="78" t="s">
        <v>65</v>
      </c>
      <c r="S251" s="85" t="s">
        <v>67</v>
      </c>
      <c r="T251" s="85" t="s">
        <v>96</v>
      </c>
      <c r="U251" s="85" t="s">
        <v>69</v>
      </c>
      <c r="V251" s="88" t="s">
        <v>69</v>
      </c>
      <c r="W251" s="78" t="s">
        <v>66</v>
      </c>
      <c r="X251" s="85" t="s">
        <v>71</v>
      </c>
      <c r="Y251" s="88" t="s">
        <v>71</v>
      </c>
      <c r="Z251" s="89" t="s">
        <v>429</v>
      </c>
      <c r="AA251" s="97" t="s">
        <v>65</v>
      </c>
      <c r="AB251" s="157"/>
      <c r="AC251" s="158" t="s">
        <v>1128</v>
      </c>
    </row>
    <row r="252" spans="1:29" s="75" customFormat="1" ht="11.25" customHeight="1">
      <c r="A252" s="79" t="s">
        <v>415</v>
      </c>
      <c r="B252" s="80" t="s">
        <v>430</v>
      </c>
      <c r="C252" s="81" t="s">
        <v>106</v>
      </c>
      <c r="D252" s="89" t="s">
        <v>65</v>
      </c>
      <c r="E252" s="83" t="s">
        <v>69</v>
      </c>
      <c r="F252" s="78" t="s">
        <v>65</v>
      </c>
      <c r="G252" s="84" t="s">
        <v>65</v>
      </c>
      <c r="H252" s="85" t="s">
        <v>65</v>
      </c>
      <c r="I252" s="86" t="s">
        <v>88</v>
      </c>
      <c r="J252" s="78" t="s">
        <v>65</v>
      </c>
      <c r="K252" s="87" t="s">
        <v>65</v>
      </c>
      <c r="L252" s="85" t="s">
        <v>65</v>
      </c>
      <c r="M252" s="85" t="s">
        <v>65</v>
      </c>
      <c r="N252" s="85" t="s">
        <v>65</v>
      </c>
      <c r="O252" s="88" t="s">
        <v>65</v>
      </c>
      <c r="P252" s="78" t="s">
        <v>65</v>
      </c>
      <c r="Q252" s="88" t="s">
        <v>65</v>
      </c>
      <c r="R252" s="78" t="s">
        <v>65</v>
      </c>
      <c r="S252" s="85" t="s">
        <v>67</v>
      </c>
      <c r="T252" s="85" t="s">
        <v>96</v>
      </c>
      <c r="U252" s="85" t="s">
        <v>69</v>
      </c>
      <c r="V252" s="88" t="s">
        <v>69</v>
      </c>
      <c r="W252" s="78" t="s">
        <v>66</v>
      </c>
      <c r="X252" s="85" t="s">
        <v>71</v>
      </c>
      <c r="Y252" s="88" t="s">
        <v>65</v>
      </c>
      <c r="Z252" s="89" t="s">
        <v>431</v>
      </c>
      <c r="AA252" s="97" t="s">
        <v>65</v>
      </c>
      <c r="AB252" s="157"/>
      <c r="AC252" s="158" t="s">
        <v>618</v>
      </c>
    </row>
    <row r="253" spans="1:29" s="75" customFormat="1" ht="11.25" customHeight="1">
      <c r="A253" s="79" t="s">
        <v>415</v>
      </c>
      <c r="B253" s="80" t="s">
        <v>432</v>
      </c>
      <c r="C253" s="81" t="s">
        <v>106</v>
      </c>
      <c r="D253" s="89" t="s">
        <v>65</v>
      </c>
      <c r="E253" s="83" t="s">
        <v>69</v>
      </c>
      <c r="F253" s="78" t="s">
        <v>65</v>
      </c>
      <c r="G253" s="84" t="s">
        <v>65</v>
      </c>
      <c r="H253" s="85" t="s">
        <v>65</v>
      </c>
      <c r="I253" s="86" t="s">
        <v>88</v>
      </c>
      <c r="J253" s="78" t="s">
        <v>65</v>
      </c>
      <c r="K253" s="87" t="s">
        <v>65</v>
      </c>
      <c r="L253" s="85" t="s">
        <v>65</v>
      </c>
      <c r="M253" s="85" t="s">
        <v>65</v>
      </c>
      <c r="N253" s="85" t="s">
        <v>65</v>
      </c>
      <c r="O253" s="88" t="s">
        <v>65</v>
      </c>
      <c r="P253" s="78" t="s">
        <v>65</v>
      </c>
      <c r="Q253" s="88" t="s">
        <v>65</v>
      </c>
      <c r="R253" s="78" t="s">
        <v>65</v>
      </c>
      <c r="S253" s="85" t="s">
        <v>67</v>
      </c>
      <c r="T253" s="85" t="s">
        <v>96</v>
      </c>
      <c r="U253" s="85" t="s">
        <v>69</v>
      </c>
      <c r="V253" s="88" t="s">
        <v>69</v>
      </c>
      <c r="W253" s="78" t="s">
        <v>66</v>
      </c>
      <c r="X253" s="85" t="s">
        <v>71</v>
      </c>
      <c r="Y253" s="88" t="s">
        <v>71</v>
      </c>
      <c r="Z253" s="89" t="s">
        <v>433</v>
      </c>
      <c r="AA253" s="97" t="s">
        <v>65</v>
      </c>
      <c r="AB253" s="157"/>
      <c r="AC253" s="158" t="s">
        <v>619</v>
      </c>
    </row>
    <row r="254" spans="1:29" s="76" customFormat="1" ht="11.25" customHeight="1">
      <c r="A254" s="79" t="s">
        <v>434</v>
      </c>
      <c r="B254" s="80" t="s">
        <v>435</v>
      </c>
      <c r="C254" s="81" t="s">
        <v>63</v>
      </c>
      <c r="D254" s="82"/>
      <c r="E254" s="83" t="s">
        <v>69</v>
      </c>
      <c r="F254" s="78">
        <v>60</v>
      </c>
      <c r="G254" s="84"/>
      <c r="H254" s="85"/>
      <c r="I254" s="86"/>
      <c r="J254" s="78"/>
      <c r="K254" s="87"/>
      <c r="L254" s="85"/>
      <c r="M254" s="85"/>
      <c r="N254" s="85"/>
      <c r="O254" s="88" t="s">
        <v>88</v>
      </c>
      <c r="P254" s="78"/>
      <c r="Q254" s="88"/>
      <c r="R254" s="78"/>
      <c r="S254" s="85" t="s">
        <v>67</v>
      </c>
      <c r="T254" s="85" t="s">
        <v>96</v>
      </c>
      <c r="U254" s="85" t="s">
        <v>69</v>
      </c>
      <c r="V254" s="88" t="s">
        <v>69</v>
      </c>
      <c r="W254" s="78" t="s">
        <v>66</v>
      </c>
      <c r="X254" s="85" t="s">
        <v>144</v>
      </c>
      <c r="Y254" s="88" t="s">
        <v>71</v>
      </c>
      <c r="Z254" s="89" t="s">
        <v>436</v>
      </c>
      <c r="AA254" s="97"/>
      <c r="AB254" s="157" t="s">
        <v>437</v>
      </c>
      <c r="AC254" s="158" t="s">
        <v>438</v>
      </c>
    </row>
    <row r="255" spans="1:29" s="75" customFormat="1" ht="11.25" customHeight="1">
      <c r="A255" s="79" t="s">
        <v>443</v>
      </c>
      <c r="B255" s="80" t="s">
        <v>735</v>
      </c>
      <c r="C255" s="81" t="s">
        <v>106</v>
      </c>
      <c r="D255" s="95"/>
      <c r="E255" s="83" t="s">
        <v>69</v>
      </c>
      <c r="F255" s="78"/>
      <c r="G255" s="84"/>
      <c r="H255" s="85"/>
      <c r="I255" s="86" t="s">
        <v>88</v>
      </c>
      <c r="J255" s="78"/>
      <c r="K255" s="87"/>
      <c r="L255" s="85"/>
      <c r="M255" s="85"/>
      <c r="N255" s="85"/>
      <c r="O255" s="88"/>
      <c r="P255" s="78"/>
      <c r="Q255" s="88"/>
      <c r="R255" s="78"/>
      <c r="S255" s="85" t="s">
        <v>67</v>
      </c>
      <c r="T255" s="85" t="s">
        <v>68</v>
      </c>
      <c r="U255" s="85" t="s">
        <v>69</v>
      </c>
      <c r="V255" s="88" t="s">
        <v>69</v>
      </c>
      <c r="W255" s="78" t="s">
        <v>66</v>
      </c>
      <c r="X255" s="85" t="s">
        <v>144</v>
      </c>
      <c r="Y255" s="88" t="s">
        <v>71</v>
      </c>
      <c r="Z255" s="89" t="s">
        <v>736</v>
      </c>
      <c r="AA255" s="153"/>
      <c r="AB255" s="157" t="s">
        <v>737</v>
      </c>
      <c r="AC255" s="158" t="s">
        <v>1129</v>
      </c>
    </row>
    <row r="256" spans="1:29" s="75" customFormat="1" ht="11.25" customHeight="1">
      <c r="A256" s="79" t="s">
        <v>444</v>
      </c>
      <c r="B256" s="80" t="s">
        <v>745</v>
      </c>
      <c r="C256" s="81" t="s">
        <v>89</v>
      </c>
      <c r="D256" s="82">
        <v>15000</v>
      </c>
      <c r="E256" s="83" t="s">
        <v>64</v>
      </c>
      <c r="F256" s="78" t="s">
        <v>65</v>
      </c>
      <c r="G256" s="84">
        <v>20400</v>
      </c>
      <c r="H256" s="85" t="s">
        <v>65</v>
      </c>
      <c r="I256" s="86" t="s">
        <v>88</v>
      </c>
      <c r="J256" s="78" t="s">
        <v>65</v>
      </c>
      <c r="K256" s="87" t="s">
        <v>65</v>
      </c>
      <c r="L256" s="85" t="s">
        <v>65</v>
      </c>
      <c r="M256" s="85" t="s">
        <v>65</v>
      </c>
      <c r="N256" s="85" t="s">
        <v>65</v>
      </c>
      <c r="O256" s="88" t="s">
        <v>88</v>
      </c>
      <c r="P256" s="78" t="s">
        <v>65</v>
      </c>
      <c r="Q256" s="88" t="s">
        <v>65</v>
      </c>
      <c r="R256" s="78" t="s">
        <v>65</v>
      </c>
      <c r="S256" s="85" t="s">
        <v>67</v>
      </c>
      <c r="T256" s="85" t="s">
        <v>68</v>
      </c>
      <c r="U256" s="85" t="s">
        <v>746</v>
      </c>
      <c r="V256" s="85" t="s">
        <v>86</v>
      </c>
      <c r="W256" s="78" t="s">
        <v>66</v>
      </c>
      <c r="X256" s="85" t="s">
        <v>70</v>
      </c>
      <c r="Y256" s="88" t="s">
        <v>70</v>
      </c>
      <c r="Z256" s="89" t="s">
        <v>747</v>
      </c>
      <c r="AA256" s="153" t="s">
        <v>65</v>
      </c>
      <c r="AB256" s="157" t="s">
        <v>748</v>
      </c>
      <c r="AC256" s="158" t="s">
        <v>749</v>
      </c>
    </row>
    <row r="257" spans="1:29" s="75" customFormat="1" ht="11.25" customHeight="1">
      <c r="A257" s="79" t="s">
        <v>444</v>
      </c>
      <c r="B257" s="80" t="s">
        <v>750</v>
      </c>
      <c r="C257" s="81" t="s">
        <v>89</v>
      </c>
      <c r="D257" s="89" t="s">
        <v>65</v>
      </c>
      <c r="E257" s="83" t="s">
        <v>69</v>
      </c>
      <c r="F257" s="78" t="s">
        <v>65</v>
      </c>
      <c r="G257" s="84">
        <v>20400</v>
      </c>
      <c r="H257" s="85" t="s">
        <v>65</v>
      </c>
      <c r="I257" s="86" t="s">
        <v>88</v>
      </c>
      <c r="J257" s="78" t="s">
        <v>65</v>
      </c>
      <c r="K257" s="87" t="s">
        <v>65</v>
      </c>
      <c r="L257" s="85" t="s">
        <v>65</v>
      </c>
      <c r="M257" s="85" t="s">
        <v>65</v>
      </c>
      <c r="N257" s="85" t="s">
        <v>65</v>
      </c>
      <c r="O257" s="88" t="s">
        <v>88</v>
      </c>
      <c r="P257" s="78" t="s">
        <v>65</v>
      </c>
      <c r="Q257" s="88" t="s">
        <v>65</v>
      </c>
      <c r="R257" s="78" t="s">
        <v>65</v>
      </c>
      <c r="S257" s="85" t="s">
        <v>67</v>
      </c>
      <c r="T257" s="85" t="s">
        <v>68</v>
      </c>
      <c r="U257" s="85" t="s">
        <v>746</v>
      </c>
      <c r="V257" s="88" t="s">
        <v>86</v>
      </c>
      <c r="W257" s="78" t="s">
        <v>66</v>
      </c>
      <c r="X257" s="85" t="s">
        <v>71</v>
      </c>
      <c r="Y257" s="88" t="s">
        <v>70</v>
      </c>
      <c r="Z257" s="89" t="s">
        <v>751</v>
      </c>
      <c r="AA257" s="153" t="s">
        <v>752</v>
      </c>
      <c r="AB257" s="157"/>
      <c r="AC257" s="158" t="s">
        <v>1130</v>
      </c>
    </row>
    <row r="258" spans="1:29" s="75" customFormat="1" ht="11.25" customHeight="1">
      <c r="A258" s="79" t="s">
        <v>444</v>
      </c>
      <c r="B258" s="80" t="s">
        <v>185</v>
      </c>
      <c r="C258" s="81" t="s">
        <v>89</v>
      </c>
      <c r="D258" s="82">
        <v>15000</v>
      </c>
      <c r="E258" s="83" t="s">
        <v>64</v>
      </c>
      <c r="F258" s="78" t="s">
        <v>65</v>
      </c>
      <c r="G258" s="84" t="s">
        <v>65</v>
      </c>
      <c r="H258" s="85" t="s">
        <v>65</v>
      </c>
      <c r="I258" s="86"/>
      <c r="J258" s="78" t="s">
        <v>65</v>
      </c>
      <c r="K258" s="87" t="s">
        <v>65</v>
      </c>
      <c r="L258" s="85" t="s">
        <v>88</v>
      </c>
      <c r="M258" s="85" t="s">
        <v>65</v>
      </c>
      <c r="N258" s="85" t="s">
        <v>65</v>
      </c>
      <c r="O258" s="88" t="s">
        <v>65</v>
      </c>
      <c r="P258" s="78" t="s">
        <v>65</v>
      </c>
      <c r="Q258" s="88" t="s">
        <v>65</v>
      </c>
      <c r="R258" s="78" t="s">
        <v>65</v>
      </c>
      <c r="S258" s="85" t="s">
        <v>67</v>
      </c>
      <c r="T258" s="85" t="s">
        <v>68</v>
      </c>
      <c r="U258" s="85" t="s">
        <v>746</v>
      </c>
      <c r="V258" s="88" t="s">
        <v>86</v>
      </c>
      <c r="W258" s="78" t="s">
        <v>66</v>
      </c>
      <c r="X258" s="85" t="s">
        <v>70</v>
      </c>
      <c r="Y258" s="88" t="s">
        <v>70</v>
      </c>
      <c r="Z258" s="89" t="s">
        <v>755</v>
      </c>
      <c r="AA258" s="153" t="s">
        <v>65</v>
      </c>
      <c r="AB258" s="157"/>
      <c r="AC258" s="158"/>
    </row>
    <row r="259" spans="1:29" s="76" customFormat="1" ht="11.25" customHeight="1">
      <c r="A259" s="79" t="s">
        <v>447</v>
      </c>
      <c r="B259" s="80" t="s">
        <v>1131</v>
      </c>
      <c r="C259" s="81" t="s">
        <v>63</v>
      </c>
      <c r="D259" s="91">
        <v>0.5</v>
      </c>
      <c r="E259" s="104" t="s">
        <v>87</v>
      </c>
      <c r="F259" s="78">
        <v>65</v>
      </c>
      <c r="G259" s="84" t="s">
        <v>69</v>
      </c>
      <c r="H259" s="85" t="s">
        <v>65</v>
      </c>
      <c r="I259" s="86" t="s">
        <v>88</v>
      </c>
      <c r="J259" s="78" t="s">
        <v>65</v>
      </c>
      <c r="K259" s="87" t="s">
        <v>65</v>
      </c>
      <c r="L259" s="85" t="s">
        <v>65</v>
      </c>
      <c r="M259" s="85" t="s">
        <v>65</v>
      </c>
      <c r="N259" s="85" t="s">
        <v>65</v>
      </c>
      <c r="O259" s="88" t="s">
        <v>65</v>
      </c>
      <c r="P259" s="78" t="s">
        <v>66</v>
      </c>
      <c r="Q259" s="88">
        <v>62</v>
      </c>
      <c r="R259" s="78" t="s">
        <v>65</v>
      </c>
      <c r="S259" s="85" t="s">
        <v>67</v>
      </c>
      <c r="T259" s="85" t="s">
        <v>68</v>
      </c>
      <c r="U259" s="85" t="s">
        <v>561</v>
      </c>
      <c r="V259" s="88" t="s">
        <v>90</v>
      </c>
      <c r="W259" s="78" t="s">
        <v>66</v>
      </c>
      <c r="X259" s="85" t="s">
        <v>71</v>
      </c>
      <c r="Y259" s="88" t="s">
        <v>70</v>
      </c>
      <c r="Z259" s="89" t="s">
        <v>809</v>
      </c>
      <c r="AA259" s="153" t="s">
        <v>65</v>
      </c>
      <c r="AB259" s="157" t="s">
        <v>810</v>
      </c>
      <c r="AC259" s="158" t="s">
        <v>811</v>
      </c>
    </row>
    <row r="260" spans="1:29" s="76" customFormat="1" ht="11.25" customHeight="1">
      <c r="A260" s="79" t="s">
        <v>447</v>
      </c>
      <c r="B260" s="80" t="s">
        <v>812</v>
      </c>
      <c r="C260" s="81" t="s">
        <v>89</v>
      </c>
      <c r="D260" s="91">
        <v>0.5</v>
      </c>
      <c r="E260" s="104" t="s">
        <v>87</v>
      </c>
      <c r="F260" s="78"/>
      <c r="G260" s="84" t="s">
        <v>69</v>
      </c>
      <c r="H260" s="85"/>
      <c r="I260" s="86"/>
      <c r="J260" s="78"/>
      <c r="K260" s="87"/>
      <c r="L260" s="85"/>
      <c r="M260" s="85"/>
      <c r="N260" s="85"/>
      <c r="O260" s="88" t="s">
        <v>88</v>
      </c>
      <c r="P260" s="78"/>
      <c r="Q260" s="88"/>
      <c r="R260" s="78"/>
      <c r="S260" s="85" t="s">
        <v>67</v>
      </c>
      <c r="T260" s="85" t="s">
        <v>68</v>
      </c>
      <c r="U260" s="85" t="s">
        <v>561</v>
      </c>
      <c r="V260" s="88" t="s">
        <v>90</v>
      </c>
      <c r="W260" s="78" t="s">
        <v>66</v>
      </c>
      <c r="X260" s="85" t="s">
        <v>70</v>
      </c>
      <c r="Y260" s="88" t="s">
        <v>70</v>
      </c>
      <c r="Z260" s="89" t="s">
        <v>813</v>
      </c>
      <c r="AA260" s="153"/>
      <c r="AB260" s="157" t="s">
        <v>810</v>
      </c>
      <c r="AC260" s="158" t="s">
        <v>814</v>
      </c>
    </row>
    <row r="261" spans="1:29" s="76" customFormat="1" ht="11.25" customHeight="1">
      <c r="A261" s="79" t="s">
        <v>447</v>
      </c>
      <c r="B261" s="80" t="s">
        <v>826</v>
      </c>
      <c r="C261" s="81" t="s">
        <v>76</v>
      </c>
      <c r="D261" s="91">
        <v>0.15</v>
      </c>
      <c r="E261" s="104" t="s">
        <v>87</v>
      </c>
      <c r="F261" s="78" t="s">
        <v>65</v>
      </c>
      <c r="G261" s="84" t="s">
        <v>65</v>
      </c>
      <c r="H261" s="85" t="s">
        <v>113</v>
      </c>
      <c r="I261" s="86"/>
      <c r="J261" s="78" t="s">
        <v>65</v>
      </c>
      <c r="K261" s="87" t="s">
        <v>65</v>
      </c>
      <c r="L261" s="85" t="s">
        <v>65</v>
      </c>
      <c r="M261" s="85" t="s">
        <v>65</v>
      </c>
      <c r="N261" s="85" t="s">
        <v>65</v>
      </c>
      <c r="O261" s="88" t="s">
        <v>88</v>
      </c>
      <c r="P261" s="78" t="s">
        <v>66</v>
      </c>
      <c r="Q261" s="88" t="s">
        <v>65</v>
      </c>
      <c r="R261" s="78"/>
      <c r="S261" s="85" t="s">
        <v>67</v>
      </c>
      <c r="T261" s="85" t="s">
        <v>68</v>
      </c>
      <c r="U261" s="85" t="s">
        <v>69</v>
      </c>
      <c r="V261" s="88" t="s">
        <v>86</v>
      </c>
      <c r="W261" s="78" t="s">
        <v>66</v>
      </c>
      <c r="X261" s="85" t="s">
        <v>71</v>
      </c>
      <c r="Y261" s="88"/>
      <c r="Z261" s="89" t="s">
        <v>827</v>
      </c>
      <c r="AA261" s="153" t="s">
        <v>65</v>
      </c>
      <c r="AB261" s="157" t="s">
        <v>828</v>
      </c>
      <c r="AC261" s="158" t="s">
        <v>829</v>
      </c>
    </row>
    <row r="262" spans="1:29" s="75" customFormat="1" ht="10.5" customHeight="1">
      <c r="A262" s="79" t="s">
        <v>447</v>
      </c>
      <c r="B262" s="80" t="s">
        <v>830</v>
      </c>
      <c r="C262" s="81" t="s">
        <v>76</v>
      </c>
      <c r="D262" s="91">
        <v>0.1</v>
      </c>
      <c r="E262" s="83" t="s">
        <v>87</v>
      </c>
      <c r="F262" s="78" t="s">
        <v>65</v>
      </c>
      <c r="G262" s="84" t="s">
        <v>65</v>
      </c>
      <c r="H262" s="85" t="s">
        <v>158</v>
      </c>
      <c r="I262" s="86"/>
      <c r="J262" s="78" t="s">
        <v>65</v>
      </c>
      <c r="K262" s="87" t="s">
        <v>65</v>
      </c>
      <c r="L262" s="85" t="s">
        <v>65</v>
      </c>
      <c r="M262" s="85" t="s">
        <v>65</v>
      </c>
      <c r="N262" s="85" t="s">
        <v>65</v>
      </c>
      <c r="O262" s="88" t="s">
        <v>65</v>
      </c>
      <c r="P262" s="78" t="s">
        <v>66</v>
      </c>
      <c r="Q262" s="88" t="s">
        <v>65</v>
      </c>
      <c r="R262" s="78"/>
      <c r="S262" s="85" t="s">
        <v>67</v>
      </c>
      <c r="T262" s="85" t="s">
        <v>68</v>
      </c>
      <c r="U262" s="85" t="s">
        <v>69</v>
      </c>
      <c r="V262" s="88" t="s">
        <v>86</v>
      </c>
      <c r="W262" s="78" t="s">
        <v>66</v>
      </c>
      <c r="X262" s="85" t="s">
        <v>71</v>
      </c>
      <c r="Y262" s="88"/>
      <c r="Z262" s="89" t="s">
        <v>831</v>
      </c>
      <c r="AA262" s="153" t="s">
        <v>65</v>
      </c>
      <c r="AB262" s="157" t="s">
        <v>832</v>
      </c>
      <c r="AC262" s="158"/>
    </row>
    <row r="263" spans="1:29" s="75" customFormat="1" ht="11.25" customHeight="1">
      <c r="A263" s="79" t="s">
        <v>447</v>
      </c>
      <c r="B263" s="80" t="s">
        <v>833</v>
      </c>
      <c r="C263" s="81" t="s">
        <v>76</v>
      </c>
      <c r="D263" s="89" t="s">
        <v>65</v>
      </c>
      <c r="E263" s="83" t="s">
        <v>166</v>
      </c>
      <c r="F263" s="78" t="s">
        <v>65</v>
      </c>
      <c r="G263" s="84" t="s">
        <v>65</v>
      </c>
      <c r="H263" s="85" t="s">
        <v>77</v>
      </c>
      <c r="I263" s="86"/>
      <c r="J263" s="78" t="s">
        <v>65</v>
      </c>
      <c r="K263" s="87">
        <v>0.1</v>
      </c>
      <c r="L263" s="85" t="s">
        <v>65</v>
      </c>
      <c r="M263" s="85" t="s">
        <v>65</v>
      </c>
      <c r="N263" s="85" t="s">
        <v>65</v>
      </c>
      <c r="O263" s="88" t="s">
        <v>65</v>
      </c>
      <c r="P263" s="78" t="s">
        <v>66</v>
      </c>
      <c r="Q263" s="88" t="s">
        <v>65</v>
      </c>
      <c r="R263" s="78"/>
      <c r="S263" s="85" t="s">
        <v>67</v>
      </c>
      <c r="T263" s="85" t="s">
        <v>68</v>
      </c>
      <c r="U263" s="85" t="s">
        <v>69</v>
      </c>
      <c r="V263" s="88" t="s">
        <v>86</v>
      </c>
      <c r="W263" s="78" t="s">
        <v>66</v>
      </c>
      <c r="X263" s="85" t="s">
        <v>71</v>
      </c>
      <c r="Y263" s="88"/>
      <c r="Z263" s="89" t="s">
        <v>834</v>
      </c>
      <c r="AA263" s="153" t="s">
        <v>65</v>
      </c>
      <c r="AB263" s="157" t="s">
        <v>835</v>
      </c>
      <c r="AC263" s="158"/>
    </row>
    <row r="264" spans="1:29" s="75" customFormat="1" ht="11.25" customHeight="1">
      <c r="A264" s="79" t="s">
        <v>447</v>
      </c>
      <c r="B264" s="80" t="s">
        <v>836</v>
      </c>
      <c r="C264" s="81" t="s">
        <v>106</v>
      </c>
      <c r="D264" s="91">
        <v>0.1</v>
      </c>
      <c r="E264" s="83" t="s">
        <v>87</v>
      </c>
      <c r="F264" s="78" t="s">
        <v>65</v>
      </c>
      <c r="G264" s="84" t="s">
        <v>65</v>
      </c>
      <c r="H264" s="85" t="s">
        <v>65</v>
      </c>
      <c r="I264" s="86" t="s">
        <v>88</v>
      </c>
      <c r="J264" s="78" t="s">
        <v>65</v>
      </c>
      <c r="K264" s="87" t="s">
        <v>65</v>
      </c>
      <c r="L264" s="85" t="s">
        <v>65</v>
      </c>
      <c r="M264" s="85" t="s">
        <v>65</v>
      </c>
      <c r="N264" s="85" t="s">
        <v>65</v>
      </c>
      <c r="O264" s="88" t="s">
        <v>65</v>
      </c>
      <c r="P264" s="78" t="s">
        <v>66</v>
      </c>
      <c r="Q264" s="88" t="s">
        <v>65</v>
      </c>
      <c r="R264" s="78" t="s">
        <v>65</v>
      </c>
      <c r="S264" s="85" t="s">
        <v>67</v>
      </c>
      <c r="T264" s="85" t="s">
        <v>68</v>
      </c>
      <c r="U264" s="85" t="s">
        <v>69</v>
      </c>
      <c r="V264" s="88" t="s">
        <v>86</v>
      </c>
      <c r="W264" s="78" t="s">
        <v>66</v>
      </c>
      <c r="X264" s="85" t="s">
        <v>71</v>
      </c>
      <c r="Y264" s="88" t="s">
        <v>71</v>
      </c>
      <c r="Z264" s="89" t="s">
        <v>837</v>
      </c>
      <c r="AA264" s="153" t="s">
        <v>65</v>
      </c>
      <c r="AB264" s="157" t="s">
        <v>838</v>
      </c>
      <c r="AC264" s="158" t="s">
        <v>839</v>
      </c>
    </row>
    <row r="265" spans="1:29" s="75" customFormat="1" ht="11.25" customHeight="1">
      <c r="A265" s="79" t="s">
        <v>881</v>
      </c>
      <c r="B265" s="80" t="s">
        <v>882</v>
      </c>
      <c r="C265" s="81" t="s">
        <v>80</v>
      </c>
      <c r="D265" s="89" t="s">
        <v>65</v>
      </c>
      <c r="E265" s="83" t="s">
        <v>69</v>
      </c>
      <c r="F265" s="78" t="s">
        <v>65</v>
      </c>
      <c r="G265" s="84" t="s">
        <v>65</v>
      </c>
      <c r="H265" s="85" t="s">
        <v>65</v>
      </c>
      <c r="I265" s="86"/>
      <c r="J265" s="78" t="s">
        <v>65</v>
      </c>
      <c r="K265" s="87" t="s">
        <v>65</v>
      </c>
      <c r="L265" s="85" t="s">
        <v>65</v>
      </c>
      <c r="M265" s="85" t="s">
        <v>65</v>
      </c>
      <c r="N265" s="85" t="s">
        <v>65</v>
      </c>
      <c r="O265" s="88" t="s">
        <v>65</v>
      </c>
      <c r="P265" s="78" t="s">
        <v>65</v>
      </c>
      <c r="Q265" s="88" t="s">
        <v>65</v>
      </c>
      <c r="R265" s="78" t="s">
        <v>108</v>
      </c>
      <c r="S265" s="85" t="s">
        <v>116</v>
      </c>
      <c r="T265" s="85" t="s">
        <v>68</v>
      </c>
      <c r="U265" s="85" t="s">
        <v>561</v>
      </c>
      <c r="V265" s="88" t="s">
        <v>90</v>
      </c>
      <c r="W265" s="78" t="s">
        <v>66</v>
      </c>
      <c r="X265" s="85" t="s">
        <v>71</v>
      </c>
      <c r="Y265" s="88" t="s">
        <v>65</v>
      </c>
      <c r="Z265" s="89" t="s">
        <v>883</v>
      </c>
      <c r="AA265" s="153" t="s">
        <v>65</v>
      </c>
      <c r="AB265" s="94" t="s">
        <v>884</v>
      </c>
      <c r="AC265" s="158" t="s">
        <v>885</v>
      </c>
    </row>
    <row r="266" spans="1:29" s="75" customFormat="1" ht="11.25" customHeight="1">
      <c r="A266" s="79" t="s">
        <v>881</v>
      </c>
      <c r="B266" s="80" t="s">
        <v>886</v>
      </c>
      <c r="C266" s="81" t="s">
        <v>80</v>
      </c>
      <c r="D266" s="89" t="s">
        <v>65</v>
      </c>
      <c r="E266" s="83" t="s">
        <v>69</v>
      </c>
      <c r="F266" s="78" t="s">
        <v>65</v>
      </c>
      <c r="G266" s="84" t="s">
        <v>65</v>
      </c>
      <c r="H266" s="85" t="s">
        <v>65</v>
      </c>
      <c r="I266" s="86"/>
      <c r="J266" s="78" t="s">
        <v>65</v>
      </c>
      <c r="K266" s="87" t="s">
        <v>65</v>
      </c>
      <c r="L266" s="85" t="s">
        <v>65</v>
      </c>
      <c r="M266" s="85" t="s">
        <v>65</v>
      </c>
      <c r="N266" s="85" t="s">
        <v>65</v>
      </c>
      <c r="O266" s="88" t="s">
        <v>65</v>
      </c>
      <c r="P266" s="78" t="s">
        <v>65</v>
      </c>
      <c r="Q266" s="88" t="s">
        <v>65</v>
      </c>
      <c r="R266" s="78" t="s">
        <v>887</v>
      </c>
      <c r="S266" s="85" t="s">
        <v>67</v>
      </c>
      <c r="T266" s="85" t="s">
        <v>68</v>
      </c>
      <c r="U266" s="85" t="s">
        <v>561</v>
      </c>
      <c r="V266" s="88" t="s">
        <v>86</v>
      </c>
      <c r="W266" s="78" t="s">
        <v>66</v>
      </c>
      <c r="X266" s="85" t="s">
        <v>71</v>
      </c>
      <c r="Y266" s="88" t="s">
        <v>65</v>
      </c>
      <c r="Z266" s="89" t="s">
        <v>888</v>
      </c>
      <c r="AA266" s="153" t="s">
        <v>65</v>
      </c>
      <c r="AB266" s="157" t="s">
        <v>889</v>
      </c>
      <c r="AC266" s="158"/>
    </row>
    <row r="267" spans="1:29" s="76" customFormat="1" ht="11.25" customHeight="1">
      <c r="A267" s="79" t="s">
        <v>452</v>
      </c>
      <c r="B267" s="80" t="s">
        <v>953</v>
      </c>
      <c r="C267" s="81" t="s">
        <v>80</v>
      </c>
      <c r="D267" s="89" t="s">
        <v>65</v>
      </c>
      <c r="E267" s="83" t="s">
        <v>69</v>
      </c>
      <c r="F267" s="78" t="s">
        <v>65</v>
      </c>
      <c r="G267" s="84" t="s">
        <v>65</v>
      </c>
      <c r="H267" s="85" t="s">
        <v>65</v>
      </c>
      <c r="I267" s="86"/>
      <c r="J267" s="78" t="s">
        <v>65</v>
      </c>
      <c r="K267" s="87" t="s">
        <v>65</v>
      </c>
      <c r="L267" s="85" t="s">
        <v>65</v>
      </c>
      <c r="M267" s="85" t="s">
        <v>65</v>
      </c>
      <c r="N267" s="85" t="s">
        <v>65</v>
      </c>
      <c r="O267" s="88" t="s">
        <v>65</v>
      </c>
      <c r="P267" s="78" t="s">
        <v>65</v>
      </c>
      <c r="Q267" s="88" t="s">
        <v>65</v>
      </c>
      <c r="R267" s="78" t="s">
        <v>65</v>
      </c>
      <c r="S267" s="85" t="s">
        <v>67</v>
      </c>
      <c r="T267" s="85" t="s">
        <v>68</v>
      </c>
      <c r="U267" s="85" t="s">
        <v>939</v>
      </c>
      <c r="V267" s="88" t="s">
        <v>86</v>
      </c>
      <c r="W267" s="78" t="s">
        <v>66</v>
      </c>
      <c r="X267" s="85" t="s">
        <v>71</v>
      </c>
      <c r="Y267" s="88" t="s">
        <v>71</v>
      </c>
      <c r="Z267" s="89" t="s">
        <v>954</v>
      </c>
      <c r="AA267" s="153" t="s">
        <v>65</v>
      </c>
      <c r="AB267" s="157" t="s">
        <v>955</v>
      </c>
      <c r="AC267" s="158"/>
    </row>
    <row r="268" spans="1:29" s="75" customFormat="1" ht="11.25" customHeight="1">
      <c r="A268" s="79" t="s">
        <v>453</v>
      </c>
      <c r="B268" s="80" t="s">
        <v>1086</v>
      </c>
      <c r="C268" s="104" t="s">
        <v>63</v>
      </c>
      <c r="D268" s="115">
        <v>984</v>
      </c>
      <c r="E268" s="104" t="s">
        <v>979</v>
      </c>
      <c r="F268" s="78">
        <v>65</v>
      </c>
      <c r="G268" s="84">
        <v>33530</v>
      </c>
      <c r="H268" s="85"/>
      <c r="I268" s="86" t="s">
        <v>88</v>
      </c>
      <c r="J268" s="78"/>
      <c r="K268" s="87"/>
      <c r="L268" s="85"/>
      <c r="M268" s="85"/>
      <c r="N268" s="85"/>
      <c r="O268" s="88" t="s">
        <v>88</v>
      </c>
      <c r="P268" s="78"/>
      <c r="Q268" s="88"/>
      <c r="R268" s="78"/>
      <c r="S268" s="85" t="s">
        <v>67</v>
      </c>
      <c r="T268" s="85" t="s">
        <v>96</v>
      </c>
      <c r="U268" s="85" t="s">
        <v>109</v>
      </c>
      <c r="V268" s="85" t="s">
        <v>90</v>
      </c>
      <c r="W268" s="78" t="s">
        <v>66</v>
      </c>
      <c r="X268" s="85" t="s">
        <v>71</v>
      </c>
      <c r="Y268" s="88" t="s">
        <v>70</v>
      </c>
      <c r="Z268" s="89" t="s">
        <v>980</v>
      </c>
      <c r="AA268" s="153"/>
      <c r="AB268" s="165" t="s">
        <v>981</v>
      </c>
      <c r="AC268" s="158" t="s">
        <v>982</v>
      </c>
    </row>
    <row r="269" spans="1:29" s="75" customFormat="1" ht="11.25" customHeight="1">
      <c r="A269" s="79" t="s">
        <v>1005</v>
      </c>
      <c r="B269" s="80" t="s">
        <v>1006</v>
      </c>
      <c r="C269" s="81" t="s">
        <v>63</v>
      </c>
      <c r="D269" s="91"/>
      <c r="E269" s="83" t="s">
        <v>69</v>
      </c>
      <c r="F269" s="78">
        <v>65</v>
      </c>
      <c r="G269" s="84"/>
      <c r="H269" s="85"/>
      <c r="I269" s="86"/>
      <c r="J269" s="78"/>
      <c r="K269" s="87"/>
      <c r="L269" s="85"/>
      <c r="M269" s="85"/>
      <c r="N269" s="85"/>
      <c r="O269" s="88"/>
      <c r="P269" s="78"/>
      <c r="Q269" s="88"/>
      <c r="R269" s="78"/>
      <c r="S269" s="85" t="s">
        <v>67</v>
      </c>
      <c r="T269" s="85" t="s">
        <v>106</v>
      </c>
      <c r="U269" s="85" t="s">
        <v>69</v>
      </c>
      <c r="V269" s="85" t="s">
        <v>977</v>
      </c>
      <c r="W269" s="78" t="s">
        <v>66</v>
      </c>
      <c r="X269" s="85" t="s">
        <v>71</v>
      </c>
      <c r="Y269" s="88" t="s">
        <v>71</v>
      </c>
      <c r="Z269" s="89" t="s">
        <v>1007</v>
      </c>
      <c r="AA269" s="153"/>
      <c r="AB269" s="94"/>
      <c r="AC269" s="158" t="s">
        <v>1008</v>
      </c>
    </row>
    <row r="270" spans="1:29" s="75" customFormat="1" ht="11.25" customHeight="1">
      <c r="A270" s="79" t="s">
        <v>1005</v>
      </c>
      <c r="B270" s="80" t="s">
        <v>1009</v>
      </c>
      <c r="C270" s="81" t="s">
        <v>89</v>
      </c>
      <c r="D270" s="91"/>
      <c r="E270" s="83" t="s">
        <v>69</v>
      </c>
      <c r="F270" s="78"/>
      <c r="G270" s="84"/>
      <c r="H270" s="85"/>
      <c r="I270" s="86"/>
      <c r="J270" s="78" t="s">
        <v>88</v>
      </c>
      <c r="K270" s="87"/>
      <c r="L270" s="85"/>
      <c r="M270" s="85"/>
      <c r="N270" s="85"/>
      <c r="O270" s="88"/>
      <c r="P270" s="78"/>
      <c r="Q270" s="88"/>
      <c r="R270" s="78"/>
      <c r="S270" s="85" t="s">
        <v>67</v>
      </c>
      <c r="T270" s="85" t="s">
        <v>106</v>
      </c>
      <c r="U270" s="85" t="s">
        <v>69</v>
      </c>
      <c r="V270" s="88" t="s">
        <v>977</v>
      </c>
      <c r="W270" s="78" t="s">
        <v>66</v>
      </c>
      <c r="X270" s="85" t="s">
        <v>71</v>
      </c>
      <c r="Y270" s="88" t="s">
        <v>71</v>
      </c>
      <c r="Z270" s="89" t="s">
        <v>1010</v>
      </c>
      <c r="AA270" s="153"/>
      <c r="AB270" s="94"/>
      <c r="AC270" s="158" t="s">
        <v>1008</v>
      </c>
    </row>
    <row r="271" spans="1:29" s="75" customFormat="1" ht="11.25" customHeight="1">
      <c r="A271" s="79" t="s">
        <v>1005</v>
      </c>
      <c r="B271" s="80" t="s">
        <v>1018</v>
      </c>
      <c r="C271" s="81" t="s">
        <v>106</v>
      </c>
      <c r="D271" s="91">
        <v>1</v>
      </c>
      <c r="E271" s="83" t="s">
        <v>87</v>
      </c>
      <c r="F271" s="78"/>
      <c r="G271" s="84"/>
      <c r="H271" s="85"/>
      <c r="I271" s="86" t="s">
        <v>88</v>
      </c>
      <c r="J271" s="78"/>
      <c r="K271" s="87"/>
      <c r="L271" s="85"/>
      <c r="M271" s="85"/>
      <c r="N271" s="85"/>
      <c r="O271" s="88"/>
      <c r="P271" s="78"/>
      <c r="Q271" s="88"/>
      <c r="R271" s="78"/>
      <c r="S271" s="85" t="s">
        <v>67</v>
      </c>
      <c r="T271" s="85" t="s">
        <v>68</v>
      </c>
      <c r="U271" s="85" t="s">
        <v>663</v>
      </c>
      <c r="V271" s="88" t="s">
        <v>86</v>
      </c>
      <c r="W271" s="78" t="s">
        <v>66</v>
      </c>
      <c r="X271" s="85" t="s">
        <v>70</v>
      </c>
      <c r="Y271" s="88"/>
      <c r="Z271" s="89" t="s">
        <v>1019</v>
      </c>
      <c r="AA271" s="153"/>
      <c r="AB271" s="157" t="s">
        <v>1020</v>
      </c>
      <c r="AC271" s="158" t="s">
        <v>1021</v>
      </c>
    </row>
    <row r="272" spans="1:29" ht="11.25" customHeight="1" thickBot="1">
      <c r="A272" s="119"/>
      <c r="B272" s="120"/>
      <c r="C272" s="121"/>
      <c r="D272" s="122"/>
      <c r="E272" s="123"/>
      <c r="F272" s="122"/>
      <c r="G272" s="124"/>
      <c r="H272" s="124"/>
      <c r="I272" s="125"/>
      <c r="J272" s="122"/>
      <c r="K272" s="126"/>
      <c r="L272" s="124"/>
      <c r="M272" s="124"/>
      <c r="N272" s="124"/>
      <c r="O272" s="125"/>
      <c r="P272" s="122"/>
      <c r="Q272" s="125"/>
      <c r="R272" s="122"/>
      <c r="S272" s="124"/>
      <c r="T272" s="124"/>
      <c r="U272" s="124"/>
      <c r="V272" s="125"/>
      <c r="W272" s="122"/>
      <c r="X272" s="124"/>
      <c r="Y272" s="125"/>
      <c r="Z272" s="122"/>
      <c r="AA272" s="149"/>
      <c r="AB272" s="166"/>
      <c r="AC272" s="141"/>
    </row>
    <row r="273" spans="1:29" ht="11.25" customHeight="1">
      <c r="A273" s="127"/>
      <c r="B273" s="128" t="s">
        <v>459</v>
      </c>
      <c r="C273" s="129"/>
      <c r="D273" s="130"/>
      <c r="E273" s="131"/>
      <c r="F273" s="132" t="s">
        <v>1132</v>
      </c>
      <c r="G273" s="132"/>
      <c r="H273" s="132"/>
      <c r="I273" s="132"/>
      <c r="J273" s="133" t="s">
        <v>460</v>
      </c>
      <c r="K273" s="134"/>
      <c r="L273" s="132"/>
      <c r="M273" s="132"/>
      <c r="N273" s="132"/>
      <c r="O273" s="135"/>
      <c r="P273" s="136"/>
      <c r="Q273" s="137"/>
      <c r="R273" s="133" t="s">
        <v>1133</v>
      </c>
      <c r="S273" s="132"/>
      <c r="T273" s="132"/>
      <c r="U273" s="136"/>
      <c r="V273" s="131"/>
      <c r="W273" s="132" t="s">
        <v>1134</v>
      </c>
      <c r="X273" s="132"/>
      <c r="Y273" s="132"/>
      <c r="Z273" s="136"/>
      <c r="AA273" s="154"/>
      <c r="AB273" s="167"/>
      <c r="AC273" s="138"/>
    </row>
    <row r="274" spans="1:29" ht="11.25" customHeight="1">
      <c r="A274" s="127"/>
      <c r="B274" s="139"/>
      <c r="C274" s="129"/>
      <c r="D274" s="130"/>
      <c r="E274" s="131"/>
      <c r="F274" s="132"/>
      <c r="G274" s="132"/>
      <c r="H274" s="132"/>
      <c r="I274" s="132"/>
      <c r="J274" s="133" t="s">
        <v>461</v>
      </c>
      <c r="K274" s="134"/>
      <c r="L274" s="132"/>
      <c r="M274" s="132"/>
      <c r="N274" s="132"/>
      <c r="O274" s="135" t="s">
        <v>65</v>
      </c>
      <c r="P274" s="136"/>
      <c r="Q274" s="135"/>
      <c r="R274" s="140" t="s">
        <v>1135</v>
      </c>
      <c r="S274" s="132"/>
      <c r="T274" s="132"/>
      <c r="U274" s="136"/>
      <c r="V274" s="131"/>
      <c r="W274" s="132" t="s">
        <v>1136</v>
      </c>
      <c r="X274" s="132"/>
      <c r="Y274" s="132"/>
      <c r="Z274" s="136"/>
      <c r="AA274" s="154"/>
      <c r="AB274" s="166"/>
      <c r="AC274" s="141"/>
    </row>
    <row r="275" spans="1:29" ht="11.25" customHeight="1">
      <c r="A275" s="127"/>
      <c r="B275" s="139"/>
      <c r="C275" s="129"/>
      <c r="D275" s="130"/>
      <c r="E275" s="131"/>
      <c r="F275" s="132"/>
      <c r="G275" s="132"/>
      <c r="H275" s="132"/>
      <c r="I275" s="132"/>
      <c r="J275" s="133" t="s">
        <v>462</v>
      </c>
      <c r="K275" s="134"/>
      <c r="L275" s="132"/>
      <c r="M275" s="132"/>
      <c r="N275" s="132"/>
      <c r="O275" s="135" t="s">
        <v>65</v>
      </c>
      <c r="P275" s="136"/>
      <c r="Q275" s="135"/>
      <c r="R275" s="140"/>
      <c r="S275" s="132"/>
      <c r="T275" s="132"/>
      <c r="U275" s="136"/>
      <c r="V275" s="131"/>
      <c r="W275" s="132" t="s">
        <v>1137</v>
      </c>
      <c r="X275" s="132"/>
      <c r="Y275" s="132"/>
      <c r="Z275" s="136"/>
      <c r="AA275" s="154"/>
      <c r="AB275" s="166"/>
      <c r="AC275" s="141"/>
    </row>
    <row r="276" spans="1:29" ht="11.25" customHeight="1">
      <c r="A276" s="127"/>
      <c r="B276" s="139"/>
      <c r="C276" s="129"/>
      <c r="D276" s="142"/>
      <c r="E276" s="131"/>
      <c r="F276" s="143"/>
      <c r="G276" s="143"/>
      <c r="H276" s="143"/>
      <c r="I276" s="143"/>
      <c r="J276" s="133" t="s">
        <v>463</v>
      </c>
      <c r="K276" s="144"/>
      <c r="L276" s="143"/>
      <c r="M276" s="143"/>
      <c r="N276" s="143"/>
      <c r="O276" s="135" t="s">
        <v>65</v>
      </c>
      <c r="P276" s="136"/>
      <c r="Q276" s="135"/>
      <c r="R276" s="133"/>
      <c r="S276" s="132"/>
      <c r="T276" s="132"/>
      <c r="U276" s="136"/>
      <c r="V276" s="145"/>
      <c r="W276" s="132" t="s">
        <v>1138</v>
      </c>
      <c r="X276" s="132"/>
      <c r="Y276" s="132"/>
      <c r="Z276" s="136"/>
      <c r="AA276" s="154"/>
      <c r="AB276" s="166"/>
      <c r="AC276" s="141"/>
    </row>
    <row r="277" spans="1:29" ht="11.25" customHeight="1">
      <c r="A277" s="127"/>
      <c r="B277" s="139"/>
      <c r="C277" s="129"/>
      <c r="D277" s="130"/>
      <c r="E277" s="131"/>
      <c r="F277" s="132"/>
      <c r="G277" s="132"/>
      <c r="H277" s="132"/>
      <c r="I277" s="132"/>
      <c r="J277" s="133" t="s">
        <v>464</v>
      </c>
      <c r="K277" s="134"/>
      <c r="L277" s="132"/>
      <c r="M277" s="132"/>
      <c r="N277" s="132"/>
      <c r="O277" s="135" t="s">
        <v>65</v>
      </c>
      <c r="P277" s="136"/>
      <c r="Q277" s="135"/>
      <c r="R277" s="133"/>
      <c r="S277" s="132"/>
      <c r="T277" s="132"/>
      <c r="U277" s="136"/>
      <c r="V277" s="131"/>
      <c r="W277" s="132" t="s">
        <v>1139</v>
      </c>
      <c r="X277" s="132"/>
      <c r="Y277" s="132"/>
      <c r="Z277" s="136"/>
      <c r="AA277" s="154"/>
      <c r="AB277" s="166"/>
      <c r="AC277" s="141"/>
    </row>
    <row r="278" spans="1:29" ht="11.25" customHeight="1" thickBot="1">
      <c r="A278" s="146"/>
      <c r="B278" s="147"/>
      <c r="C278" s="121"/>
      <c r="D278" s="122"/>
      <c r="E278" s="123"/>
      <c r="F278" s="148"/>
      <c r="G278" s="148"/>
      <c r="H278" s="148"/>
      <c r="I278" s="148"/>
      <c r="J278" s="149" t="s">
        <v>465</v>
      </c>
      <c r="K278" s="150"/>
      <c r="L278" s="148"/>
      <c r="M278" s="148"/>
      <c r="N278" s="148"/>
      <c r="O278" s="125" t="s">
        <v>65</v>
      </c>
      <c r="P278" s="124"/>
      <c r="Q278" s="125"/>
      <c r="R278" s="149"/>
      <c r="S278" s="148"/>
      <c r="T278" s="148"/>
      <c r="U278" s="124"/>
      <c r="V278" s="123"/>
      <c r="W278" s="151" t="s">
        <v>1140</v>
      </c>
      <c r="X278" s="148"/>
      <c r="Y278" s="148"/>
      <c r="Z278" s="124"/>
      <c r="AA278" s="148"/>
      <c r="AB278" s="168"/>
      <c r="AC278" s="152"/>
    </row>
    <row r="280" spans="1:29" ht="12.75">
      <c r="B280" s="46" t="s">
        <v>466</v>
      </c>
    </row>
    <row r="281" spans="1:29" ht="12.75">
      <c r="B281" s="22" t="s">
        <v>1074</v>
      </c>
    </row>
    <row r="282" spans="1:29" ht="12.75">
      <c r="B282" s="67" t="s">
        <v>1075</v>
      </c>
    </row>
  </sheetData>
  <sortState ref="A3:AC219">
    <sortCondition ref="A3:A219"/>
    <sortCondition ref="Z3:Z219"/>
  </sortState>
  <mergeCells count="16">
    <mergeCell ref="D1:E1"/>
    <mergeCell ref="AA1:AA2"/>
    <mergeCell ref="J1:O1"/>
    <mergeCell ref="H1:H2"/>
    <mergeCell ref="G1:G2"/>
    <mergeCell ref="F1:F2"/>
    <mergeCell ref="I1:I2"/>
    <mergeCell ref="P1:P2"/>
    <mergeCell ref="Q1:Q2"/>
    <mergeCell ref="S1:S2"/>
    <mergeCell ref="R1:R2"/>
    <mergeCell ref="Z1:Z2"/>
    <mergeCell ref="W1:Y1"/>
    <mergeCell ref="V1:V2"/>
    <mergeCell ref="T1:T2"/>
    <mergeCell ref="U1:U2"/>
  </mergeCells>
  <hyperlinks>
    <hyperlink ref="B2" location="Codebook!A3" display="Program Name"/>
    <hyperlink ref="F1:F2" location="Codebook!A7" display="Age"/>
    <hyperlink ref="G1:G2" location="Codebook!A9" display="Income Ceiling"/>
    <hyperlink ref="H1:H2" location="Codebook!A11" display="Veteran Status"/>
    <hyperlink ref="I1:I2" location="Codebook!A13" display="Other Criteria"/>
    <hyperlink ref="J1:O1" location="Codebook!A15" display="Disability"/>
    <hyperlink ref="R1:R2" location="Codebook!A21" display="Type of Taxes Reduced"/>
    <hyperlink ref="S1:S2" location="Codebook!A23" display="Gov't Bearing Tax Loss"/>
    <hyperlink ref="W1:Y1" location="Codebook!A29" display="Local Options"/>
    <hyperlink ref="Z1:Z2" location="Codebook!A31" display="SFPT ID"/>
    <hyperlink ref="AA1:AA2" location="Codebook!A33" display="Cannot Also Claim the Following Programs"/>
    <hyperlink ref="AB2" location="Codebook!A35" display="Notes on Benefit"/>
    <hyperlink ref="AC2" location="Codebook!A37" display="Notes on Other Criteria"/>
    <hyperlink ref="Q1:Q2" location="Codebook!A19" display="Age for Spouse"/>
    <hyperlink ref="P1:P2" location="Codebook!A17" display="Benefits Continue for Surviving Spouses"/>
    <hyperlink ref="T1:T2" location="Codebook!A25" display="How is Benefit Disbursed"/>
    <hyperlink ref="B282" r:id="rId1"/>
    <hyperlink ref="U1:U2" location="Codebook!A27" display="Application Window"/>
    <hyperlink ref="D1:E1" location="Codebook!A5" display="Exemption/Credit"/>
  </hyperlinks>
  <printOptions gridLines="1"/>
  <pageMargins left="0.25" right="0.25" top="0.75" bottom="0.75" header="0.3" footer="0.3"/>
  <pageSetup paperSize="5" fitToHeight="0" orientation="landscape"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2" sqref="A2"/>
    </sheetView>
  </sheetViews>
  <sheetFormatPr defaultColWidth="8.85546875" defaultRowHeight="12.75"/>
  <cols>
    <col min="1" max="1" width="126.85546875" style="23" customWidth="1"/>
    <col min="2" max="16384" width="8.85546875" style="22"/>
  </cols>
  <sheetData>
    <row r="1" spans="1:1" ht="20.25">
      <c r="A1" s="29" t="s">
        <v>1078</v>
      </c>
    </row>
    <row r="2" spans="1:1">
      <c r="A2" s="30"/>
    </row>
    <row r="3" spans="1:1" ht="39" customHeight="1">
      <c r="A3" s="47" t="s">
        <v>0</v>
      </c>
    </row>
    <row r="4" spans="1:1">
      <c r="A4" s="27"/>
    </row>
    <row r="5" spans="1:1" ht="259.5" customHeight="1">
      <c r="A5" s="27" t="s">
        <v>1</v>
      </c>
    </row>
    <row r="6" spans="1:1">
      <c r="A6" s="27" t="s">
        <v>2</v>
      </c>
    </row>
    <row r="7" spans="1:1">
      <c r="A7" s="27" t="s">
        <v>3</v>
      </c>
    </row>
    <row r="8" spans="1:1">
      <c r="A8" s="27"/>
    </row>
    <row r="9" spans="1:1" ht="63.75">
      <c r="A9" s="27" t="s">
        <v>4</v>
      </c>
    </row>
    <row r="10" spans="1:1">
      <c r="A10" s="28"/>
    </row>
    <row r="11" spans="1:1" ht="102.75" customHeight="1">
      <c r="A11" s="23" t="s">
        <v>5</v>
      </c>
    </row>
    <row r="13" spans="1:1" ht="38.25">
      <c r="A13" s="23" t="s">
        <v>6</v>
      </c>
    </row>
    <row r="15" spans="1:1" ht="114.75">
      <c r="A15" s="23" t="s">
        <v>7</v>
      </c>
    </row>
    <row r="17" spans="1:1" ht="25.5" customHeight="1">
      <c r="A17" s="23" t="s">
        <v>8</v>
      </c>
    </row>
    <row r="19" spans="1:1" ht="76.5" customHeight="1">
      <c r="A19" s="45" t="s">
        <v>9</v>
      </c>
    </row>
    <row r="21" spans="1:1" ht="165.75">
      <c r="A21" s="23" t="s">
        <v>10</v>
      </c>
    </row>
    <row r="23" spans="1:1" ht="76.5">
      <c r="A23" s="23" t="s">
        <v>11</v>
      </c>
    </row>
    <row r="25" spans="1:1" ht="114.75">
      <c r="A25" s="23" t="s">
        <v>12</v>
      </c>
    </row>
    <row r="27" spans="1:1" ht="179.25" customHeight="1">
      <c r="A27" s="74" t="s">
        <v>499</v>
      </c>
    </row>
    <row r="29" spans="1:1" ht="153">
      <c r="A29" s="23" t="s">
        <v>13</v>
      </c>
    </row>
    <row r="31" spans="1:1" ht="76.5">
      <c r="A31" s="23" t="s">
        <v>1094</v>
      </c>
    </row>
    <row r="33" spans="1:1" ht="51">
      <c r="A33" s="23" t="s">
        <v>14</v>
      </c>
    </row>
    <row r="35" spans="1:1" ht="38.25">
      <c r="A35" s="23" t="s">
        <v>15</v>
      </c>
    </row>
    <row r="37" spans="1:1" ht="38.25">
      <c r="A37" s="23" t="s">
        <v>16</v>
      </c>
    </row>
  </sheetData>
  <pageMargins left="0.5" right="0.5" top="0.25" bottom="0.25" header="0.3" footer="0.3"/>
  <pageSetup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pane ySplit="3" topLeftCell="A4" activePane="bottomLeft" state="frozen"/>
      <selection pane="bottomLeft" activeCell="A2" sqref="A2"/>
    </sheetView>
  </sheetViews>
  <sheetFormatPr defaultColWidth="8.85546875" defaultRowHeight="12"/>
  <cols>
    <col min="1" max="1" width="6.42578125" style="8" customWidth="1"/>
    <col min="2" max="2" width="15.85546875" style="16" customWidth="1"/>
    <col min="3" max="3" width="23.5703125" style="13" customWidth="1"/>
    <col min="4" max="4" width="40.140625" style="9" customWidth="1"/>
    <col min="5" max="5" width="42.42578125" style="14" customWidth="1"/>
    <col min="6" max="16384" width="8.85546875" style="9"/>
  </cols>
  <sheetData>
    <row r="1" spans="1:6" ht="15">
      <c r="A1" s="202" t="s">
        <v>1079</v>
      </c>
      <c r="B1" s="203"/>
      <c r="C1" s="203"/>
      <c r="D1" s="203"/>
      <c r="E1" s="204"/>
    </row>
    <row r="2" spans="1:6">
      <c r="A2" s="31"/>
      <c r="B2" s="17"/>
      <c r="C2" s="10"/>
      <c r="D2" s="11"/>
      <c r="E2" s="32"/>
    </row>
    <row r="3" spans="1:6" ht="12" customHeight="1">
      <c r="A3" s="40" t="s">
        <v>46</v>
      </c>
      <c r="B3" s="41" t="s">
        <v>467</v>
      </c>
      <c r="C3" s="42" t="s">
        <v>468</v>
      </c>
      <c r="D3" s="43" t="s">
        <v>469</v>
      </c>
      <c r="E3" s="44" t="s">
        <v>470</v>
      </c>
      <c r="F3" s="9" t="s">
        <v>471</v>
      </c>
    </row>
    <row r="4" spans="1:6">
      <c r="A4" s="33" t="s">
        <v>62</v>
      </c>
      <c r="B4" s="16">
        <v>1</v>
      </c>
      <c r="C4" s="13" t="s">
        <v>472</v>
      </c>
      <c r="D4" s="15"/>
      <c r="E4" s="34" t="s">
        <v>473</v>
      </c>
    </row>
    <row r="5" spans="1:6">
      <c r="A5" s="33" t="s">
        <v>84</v>
      </c>
      <c r="B5" s="16">
        <v>0.1</v>
      </c>
      <c r="C5" s="13" t="s">
        <v>472</v>
      </c>
      <c r="D5" s="15"/>
      <c r="E5" s="34" t="s">
        <v>474</v>
      </c>
    </row>
    <row r="6" spans="1:6" s="54" customFormat="1">
      <c r="A6" s="50" t="s">
        <v>93</v>
      </c>
      <c r="B6" s="51">
        <v>0.2</v>
      </c>
      <c r="C6" s="52" t="s">
        <v>472</v>
      </c>
      <c r="D6" s="53"/>
      <c r="E6" s="49" t="s">
        <v>473</v>
      </c>
    </row>
    <row r="7" spans="1:6">
      <c r="A7" s="33" t="s">
        <v>100</v>
      </c>
      <c r="B7" s="16">
        <v>0.1</v>
      </c>
      <c r="C7" s="13" t="s">
        <v>472</v>
      </c>
      <c r="D7" s="15"/>
      <c r="E7" s="34" t="s">
        <v>475</v>
      </c>
    </row>
    <row r="8" spans="1:6">
      <c r="A8" s="33" t="s">
        <v>119</v>
      </c>
      <c r="B8" s="16">
        <v>1</v>
      </c>
      <c r="C8" s="13" t="s">
        <v>476</v>
      </c>
      <c r="D8" s="15"/>
      <c r="E8" s="34"/>
    </row>
    <row r="9" spans="1:6">
      <c r="A9" s="33" t="s">
        <v>152</v>
      </c>
      <c r="B9" s="16">
        <v>0.7</v>
      </c>
      <c r="C9" s="13" t="s">
        <v>472</v>
      </c>
      <c r="D9" s="15"/>
      <c r="E9" s="34" t="s">
        <v>473</v>
      </c>
    </row>
    <row r="10" spans="1:6">
      <c r="A10" s="33" t="s">
        <v>201</v>
      </c>
      <c r="B10" s="16">
        <v>1</v>
      </c>
      <c r="C10" s="13" t="s">
        <v>472</v>
      </c>
      <c r="D10" s="15"/>
      <c r="E10" s="34" t="s">
        <v>473</v>
      </c>
    </row>
    <row r="11" spans="1:6">
      <c r="A11" s="33" t="s">
        <v>224</v>
      </c>
      <c r="B11" s="16">
        <v>1</v>
      </c>
      <c r="C11" s="13" t="s">
        <v>472</v>
      </c>
      <c r="D11" s="15"/>
      <c r="E11" s="34" t="s">
        <v>473</v>
      </c>
    </row>
    <row r="12" spans="1:6">
      <c r="A12" s="33" t="s">
        <v>238</v>
      </c>
      <c r="B12" s="16">
        <v>1</v>
      </c>
      <c r="C12" s="13" t="s">
        <v>472</v>
      </c>
      <c r="D12" s="15"/>
      <c r="E12" s="34" t="s">
        <v>473</v>
      </c>
    </row>
    <row r="13" spans="1:6">
      <c r="A13" s="33" t="s">
        <v>245</v>
      </c>
      <c r="B13" s="16">
        <v>0.4</v>
      </c>
      <c r="C13" s="13" t="s">
        <v>472</v>
      </c>
      <c r="D13" s="15"/>
      <c r="E13" s="34" t="s">
        <v>477</v>
      </c>
    </row>
    <row r="14" spans="1:6">
      <c r="A14" s="33" t="s">
        <v>263</v>
      </c>
      <c r="B14" s="16">
        <v>1</v>
      </c>
      <c r="C14" s="13" t="s">
        <v>472</v>
      </c>
      <c r="D14" s="15"/>
      <c r="E14" s="34" t="s">
        <v>473</v>
      </c>
    </row>
    <row r="15" spans="1:6">
      <c r="A15" s="33" t="s">
        <v>278</v>
      </c>
      <c r="B15" s="55">
        <v>0.78749999999999998</v>
      </c>
      <c r="C15" s="13" t="s">
        <v>478</v>
      </c>
      <c r="D15" s="15" t="s">
        <v>479</v>
      </c>
      <c r="E15" s="34" t="s">
        <v>480</v>
      </c>
      <c r="F15" s="9" t="s">
        <v>481</v>
      </c>
    </row>
    <row r="16" spans="1:6">
      <c r="A16" s="33" t="s">
        <v>278</v>
      </c>
      <c r="B16" s="16">
        <v>1</v>
      </c>
      <c r="C16" s="13" t="s">
        <v>482</v>
      </c>
      <c r="D16" s="15" t="s">
        <v>483</v>
      </c>
      <c r="E16" s="34"/>
    </row>
    <row r="17" spans="1:5">
      <c r="A17" s="33" t="s">
        <v>289</v>
      </c>
      <c r="B17" s="12">
        <f>1/3</f>
        <v>0.33333333333333331</v>
      </c>
      <c r="C17" s="13" t="s">
        <v>484</v>
      </c>
      <c r="D17" s="15"/>
      <c r="E17" s="34" t="s">
        <v>473</v>
      </c>
    </row>
    <row r="18" spans="1:5">
      <c r="A18" s="33" t="s">
        <v>322</v>
      </c>
      <c r="B18" s="16">
        <v>1</v>
      </c>
      <c r="C18" s="13" t="s">
        <v>472</v>
      </c>
      <c r="D18" s="15"/>
      <c r="E18" s="34" t="s">
        <v>473</v>
      </c>
    </row>
    <row r="19" spans="1:5">
      <c r="A19" s="33" t="s">
        <v>352</v>
      </c>
      <c r="B19" s="16">
        <v>1</v>
      </c>
      <c r="C19" s="13" t="s">
        <v>485</v>
      </c>
      <c r="D19" s="15"/>
      <c r="E19" s="34"/>
    </row>
    <row r="20" spans="1:5">
      <c r="A20" s="33" t="s">
        <v>363</v>
      </c>
      <c r="B20" s="16">
        <v>0.1</v>
      </c>
      <c r="C20" s="13" t="s">
        <v>472</v>
      </c>
      <c r="D20" s="15"/>
      <c r="E20" s="34" t="s">
        <v>486</v>
      </c>
    </row>
    <row r="21" spans="1:5">
      <c r="A21" s="33" t="s">
        <v>415</v>
      </c>
      <c r="B21" s="16">
        <v>1</v>
      </c>
      <c r="C21" s="13" t="s">
        <v>472</v>
      </c>
      <c r="D21" s="15"/>
      <c r="E21" s="34" t="s">
        <v>473</v>
      </c>
    </row>
    <row r="22" spans="1:5">
      <c r="A22" s="33" t="s">
        <v>434</v>
      </c>
      <c r="B22" s="16">
        <v>1</v>
      </c>
      <c r="C22" s="13" t="s">
        <v>487</v>
      </c>
      <c r="D22" s="15"/>
      <c r="E22" s="34"/>
    </row>
    <row r="23" spans="1:5">
      <c r="A23" s="33" t="s">
        <v>439</v>
      </c>
      <c r="B23" s="16">
        <v>0.5</v>
      </c>
      <c r="C23" s="13" t="s">
        <v>478</v>
      </c>
      <c r="D23" s="15"/>
      <c r="E23" s="34" t="s">
        <v>473</v>
      </c>
    </row>
    <row r="24" spans="1:5">
      <c r="A24" s="33" t="s">
        <v>440</v>
      </c>
      <c r="B24" s="16">
        <v>1</v>
      </c>
      <c r="C24" s="13" t="s">
        <v>488</v>
      </c>
      <c r="D24" s="15"/>
      <c r="E24" s="34"/>
    </row>
    <row r="25" spans="1:5">
      <c r="A25" s="33" t="s">
        <v>441</v>
      </c>
      <c r="B25" s="16">
        <v>0.1</v>
      </c>
      <c r="C25" s="13" t="s">
        <v>472</v>
      </c>
      <c r="D25" s="15"/>
      <c r="E25" s="34" t="s">
        <v>489</v>
      </c>
    </row>
    <row r="26" spans="1:5">
      <c r="A26" s="33" t="s">
        <v>442</v>
      </c>
      <c r="B26" s="16">
        <v>1</v>
      </c>
      <c r="C26" s="13" t="s">
        <v>472</v>
      </c>
      <c r="D26" s="15"/>
      <c r="E26" s="34" t="s">
        <v>473</v>
      </c>
    </row>
    <row r="27" spans="1:5">
      <c r="A27" s="33" t="s">
        <v>443</v>
      </c>
      <c r="B27" s="16">
        <v>1</v>
      </c>
      <c r="C27" s="13" t="s">
        <v>490</v>
      </c>
      <c r="D27" s="15" t="s">
        <v>491</v>
      </c>
      <c r="E27" s="34"/>
    </row>
    <row r="28" spans="1:5">
      <c r="A28" s="33" t="s">
        <v>443</v>
      </c>
      <c r="B28" s="12">
        <v>4.4999999999999998E-2</v>
      </c>
      <c r="C28" s="13" t="s">
        <v>478</v>
      </c>
      <c r="D28" s="15" t="s">
        <v>492</v>
      </c>
      <c r="E28" s="34"/>
    </row>
    <row r="29" spans="1:5">
      <c r="A29" s="33" t="s">
        <v>444</v>
      </c>
      <c r="B29" s="16">
        <v>1</v>
      </c>
      <c r="C29" s="13" t="s">
        <v>472</v>
      </c>
      <c r="D29" s="15"/>
      <c r="E29" s="34" t="s">
        <v>473</v>
      </c>
    </row>
    <row r="30" spans="1:5">
      <c r="A30" s="33" t="s">
        <v>445</v>
      </c>
      <c r="B30" s="12">
        <v>0.33300000000000002</v>
      </c>
      <c r="C30" s="13" t="s">
        <v>478</v>
      </c>
      <c r="D30" s="15"/>
      <c r="E30" s="34" t="s">
        <v>473</v>
      </c>
    </row>
    <row r="31" spans="1:5">
      <c r="A31" s="33" t="s">
        <v>446</v>
      </c>
      <c r="B31" s="16">
        <v>0.35</v>
      </c>
      <c r="C31" s="13" t="s">
        <v>472</v>
      </c>
      <c r="D31" s="15"/>
      <c r="E31" s="34" t="s">
        <v>473</v>
      </c>
    </row>
    <row r="32" spans="1:5">
      <c r="A32" s="33" t="s">
        <v>447</v>
      </c>
      <c r="B32" s="17">
        <v>1</v>
      </c>
      <c r="C32" s="10" t="s">
        <v>472</v>
      </c>
      <c r="D32" s="15"/>
      <c r="E32" s="34" t="s">
        <v>473</v>
      </c>
    </row>
    <row r="33" spans="1:5">
      <c r="A33" s="33" t="s">
        <v>448</v>
      </c>
      <c r="B33" s="16">
        <v>1</v>
      </c>
      <c r="C33" s="13" t="s">
        <v>488</v>
      </c>
      <c r="D33" s="15"/>
      <c r="E33" s="34"/>
    </row>
    <row r="34" spans="1:5">
      <c r="A34" s="33" t="s">
        <v>91</v>
      </c>
      <c r="B34" s="12">
        <v>0.125</v>
      </c>
      <c r="C34" s="13" t="s">
        <v>472</v>
      </c>
      <c r="D34" s="15"/>
      <c r="E34" s="34" t="s">
        <v>493</v>
      </c>
    </row>
    <row r="35" spans="1:5">
      <c r="A35" s="33" t="s">
        <v>449</v>
      </c>
      <c r="B35" s="16">
        <v>1</v>
      </c>
      <c r="C35" s="13" t="s">
        <v>472</v>
      </c>
      <c r="D35" s="15"/>
      <c r="E35" s="34" t="s">
        <v>473</v>
      </c>
    </row>
    <row r="36" spans="1:5">
      <c r="A36" s="33" t="s">
        <v>450</v>
      </c>
      <c r="B36" s="16">
        <v>1</v>
      </c>
      <c r="C36" s="13" t="s">
        <v>488</v>
      </c>
      <c r="D36" s="15"/>
      <c r="E36" s="34"/>
    </row>
    <row r="37" spans="1:5">
      <c r="A37" s="33" t="s">
        <v>451</v>
      </c>
      <c r="B37" s="16">
        <v>1</v>
      </c>
      <c r="C37" s="13" t="s">
        <v>488</v>
      </c>
      <c r="D37" s="15"/>
      <c r="E37" s="34"/>
    </row>
    <row r="38" spans="1:5">
      <c r="A38" s="33" t="s">
        <v>452</v>
      </c>
      <c r="B38" s="16">
        <v>1</v>
      </c>
      <c r="C38" s="13" t="s">
        <v>494</v>
      </c>
      <c r="D38" s="15"/>
      <c r="E38" s="34"/>
    </row>
    <row r="39" spans="1:5">
      <c r="A39" s="33" t="s">
        <v>453</v>
      </c>
      <c r="B39" s="16">
        <v>0.55000000000000004</v>
      </c>
      <c r="C39" s="13" t="s">
        <v>495</v>
      </c>
      <c r="D39" s="15"/>
      <c r="E39" s="34" t="s">
        <v>496</v>
      </c>
    </row>
    <row r="40" spans="1:5">
      <c r="A40" s="33" t="s">
        <v>454</v>
      </c>
      <c r="B40" s="16">
        <v>1</v>
      </c>
      <c r="C40" s="13" t="s">
        <v>485</v>
      </c>
      <c r="D40" s="15"/>
      <c r="E40" s="34"/>
    </row>
    <row r="41" spans="1:5">
      <c r="A41" s="33" t="s">
        <v>455</v>
      </c>
      <c r="B41" s="16">
        <v>1</v>
      </c>
      <c r="C41" s="13" t="s">
        <v>472</v>
      </c>
      <c r="D41" s="15"/>
      <c r="E41" s="34" t="s">
        <v>473</v>
      </c>
    </row>
    <row r="42" spans="1:5">
      <c r="A42" s="33" t="s">
        <v>456</v>
      </c>
      <c r="B42" s="16">
        <v>1</v>
      </c>
      <c r="C42" s="13" t="s">
        <v>497</v>
      </c>
      <c r="D42" s="15"/>
      <c r="E42" s="34" t="s">
        <v>477</v>
      </c>
    </row>
    <row r="43" spans="1:5">
      <c r="A43" s="33" t="s">
        <v>457</v>
      </c>
      <c r="B43" s="16">
        <v>0.6</v>
      </c>
      <c r="C43" s="13" t="s">
        <v>472</v>
      </c>
      <c r="D43" s="15"/>
      <c r="E43" s="34" t="s">
        <v>473</v>
      </c>
    </row>
    <row r="44" spans="1:5">
      <c r="A44" s="35" t="s">
        <v>458</v>
      </c>
      <c r="B44" s="36">
        <v>9.5000000000000001E-2</v>
      </c>
      <c r="C44" s="37" t="s">
        <v>472</v>
      </c>
      <c r="D44" s="38"/>
      <c r="E44" s="39" t="s">
        <v>498</v>
      </c>
    </row>
    <row r="46" spans="1:5" ht="12" customHeight="1">
      <c r="A46" s="201" t="s">
        <v>1095</v>
      </c>
      <c r="B46" s="201"/>
      <c r="C46" s="201"/>
      <c r="D46" s="201"/>
      <c r="E46" s="201"/>
    </row>
  </sheetData>
  <mergeCells count="2">
    <mergeCell ref="A46:E46"/>
    <mergeCell ref="A1:E1"/>
  </mergeCells>
  <printOptions headings="1"/>
  <pageMargins left="0.25" right="0.25" top="0.5" bottom="0.2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Using the Table</vt:lpstr>
      <vt:lpstr>Disabled</vt:lpstr>
      <vt:lpstr>General</vt:lpstr>
      <vt:lpstr>Seniors</vt:lpstr>
      <vt:lpstr>Veterans</vt:lpstr>
      <vt:lpstr>Other</vt:lpstr>
      <vt:lpstr>All</vt:lpstr>
      <vt:lpstr>Codebook</vt:lpstr>
      <vt:lpstr>Assessment Ratios</vt:lpstr>
      <vt:lpstr>All!Print_Area</vt:lpstr>
      <vt:lpstr>Disabled!Print_Area</vt:lpstr>
      <vt:lpstr>General!Print_Area</vt:lpstr>
      <vt:lpstr>Other!Print_Area</vt:lpstr>
      <vt:lpstr>Seniors!Print_Area</vt:lpstr>
      <vt:lpstr>Veterans!Print_Area</vt:lpstr>
      <vt:lpstr>All!Print_Titles</vt:lpstr>
      <vt:lpstr>Disabled!Print_Titles</vt:lpstr>
      <vt:lpstr>General!Print_Titles</vt:lpstr>
      <vt:lpstr>Other!Print_Titles</vt:lpstr>
      <vt:lpstr>Seniors!Print_Titles</vt:lpstr>
      <vt:lpstr>Veterans!Print_Titles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Langley</dc:creator>
  <cp:keywords/>
  <dc:description/>
  <cp:lastModifiedBy>Moore, Megan</cp:lastModifiedBy>
  <cp:revision/>
  <cp:lastPrinted>2019-03-08T21:00:32Z</cp:lastPrinted>
  <dcterms:created xsi:type="dcterms:W3CDTF">2014-01-06T16:53:14Z</dcterms:created>
  <dcterms:modified xsi:type="dcterms:W3CDTF">2020-01-04T22:57:10Z</dcterms:modified>
  <cp:category/>
  <cp:contentStatus/>
</cp:coreProperties>
</file>